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30"/>
  </bookViews>
  <sheets>
    <sheet name="4 sem ead" sheetId="3" r:id="rId1"/>
    <sheet name="4 com ead" sheetId="1" r:id="rId2"/>
    <sheet name="3 sem ead" sheetId="4" r:id="rId3"/>
    <sheet name="3 com ead" sheetId="2" r:id="rId4"/>
  </sheets>
  <definedNames>
    <definedName name="_xlnm.Print_Area" localSheetId="2">'3 sem ead'!$A$1:$Q$65</definedName>
    <definedName name="_xlnm.Print_Area" localSheetId="0">'4 sem ead'!$A$1:$S$67</definedName>
  </definedNames>
  <calcPr calcId="145621"/>
</workbook>
</file>

<file path=xl/calcChain.xml><?xml version="1.0" encoding="utf-8"?>
<calcChain xmlns="http://schemas.openxmlformats.org/spreadsheetml/2006/main">
  <c r="R38" i="3" l="1"/>
  <c r="R35" i="3"/>
  <c r="R34" i="3"/>
  <c r="R33" i="3"/>
  <c r="R32" i="3"/>
  <c r="R31" i="3"/>
  <c r="R30" i="3"/>
  <c r="R25" i="3"/>
  <c r="R26" i="3"/>
  <c r="R27" i="3"/>
  <c r="R28" i="3"/>
  <c r="R24" i="3"/>
  <c r="R23" i="3"/>
  <c r="R22" i="3"/>
  <c r="R21" i="3"/>
  <c r="R20" i="3"/>
  <c r="R19" i="3"/>
  <c r="R16" i="3"/>
  <c r="R17" i="3"/>
  <c r="R18" i="3"/>
  <c r="R15" i="3"/>
  <c r="R14" i="3"/>
  <c r="R13" i="3"/>
  <c r="Q48" i="3"/>
  <c r="P48" i="3"/>
  <c r="N40" i="3" l="1"/>
  <c r="O40" i="3"/>
  <c r="P40" i="3"/>
  <c r="Q40" i="3"/>
  <c r="R40" i="3"/>
  <c r="S40" i="3" l="1"/>
  <c r="Q28" i="3"/>
  <c r="P28" i="3"/>
  <c r="O28" i="3"/>
  <c r="N28" i="3"/>
  <c r="Q27" i="3"/>
  <c r="P27" i="3"/>
  <c r="O27" i="3"/>
  <c r="N27" i="3"/>
  <c r="S27" i="3" l="1"/>
  <c r="S28" i="3"/>
  <c r="R49" i="3"/>
  <c r="R48" i="3"/>
  <c r="R47" i="3"/>
  <c r="R46" i="3"/>
  <c r="R42" i="3"/>
  <c r="R44" i="3"/>
  <c r="R43" i="3"/>
  <c r="R45" i="3"/>
  <c r="R41" i="3"/>
  <c r="R39" i="3"/>
  <c r="Q46" i="3"/>
  <c r="P46" i="3"/>
  <c r="O46" i="3"/>
  <c r="N46" i="3"/>
  <c r="Q42" i="3"/>
  <c r="P42" i="3"/>
  <c r="O42" i="3"/>
  <c r="N42" i="3"/>
  <c r="Q43" i="3"/>
  <c r="P43" i="3"/>
  <c r="O43" i="3"/>
  <c r="N43" i="3"/>
  <c r="Q44" i="3"/>
  <c r="P44" i="3"/>
  <c r="O44" i="3"/>
  <c r="N44" i="3"/>
  <c r="Q45" i="3"/>
  <c r="P45" i="3"/>
  <c r="O45" i="3"/>
  <c r="N45" i="3"/>
  <c r="O48" i="3"/>
  <c r="N48" i="3"/>
  <c r="Q41" i="3"/>
  <c r="P41" i="3"/>
  <c r="O41" i="3"/>
  <c r="N41" i="3"/>
  <c r="Q39" i="3"/>
  <c r="P39" i="3"/>
  <c r="O39" i="3"/>
  <c r="N39" i="3"/>
  <c r="S39" i="3" l="1"/>
  <c r="S45" i="3"/>
  <c r="S42" i="3"/>
  <c r="S46" i="3"/>
  <c r="S43" i="3"/>
  <c r="S41" i="3"/>
  <c r="S48" i="3"/>
  <c r="S44" i="3"/>
  <c r="Q31" i="3"/>
  <c r="P31" i="3"/>
  <c r="O31" i="3"/>
  <c r="N31" i="3"/>
  <c r="Q25" i="3"/>
  <c r="P25" i="3"/>
  <c r="O25" i="3"/>
  <c r="N25" i="3"/>
  <c r="Q26" i="3"/>
  <c r="P26" i="3"/>
  <c r="O26" i="3"/>
  <c r="N26" i="3"/>
  <c r="Q24" i="3"/>
  <c r="P24" i="3"/>
  <c r="O24" i="3"/>
  <c r="N24" i="3"/>
  <c r="S25" i="3" l="1"/>
  <c r="S31" i="3"/>
  <c r="S24" i="3"/>
  <c r="S26" i="3"/>
  <c r="R60" i="3"/>
  <c r="N60" i="3"/>
  <c r="S60" i="3" s="1"/>
  <c r="R59" i="3"/>
  <c r="N59" i="3"/>
  <c r="S59" i="3" s="1"/>
  <c r="K50" i="3"/>
  <c r="L50" i="3"/>
  <c r="M50" i="3"/>
  <c r="J50" i="3"/>
  <c r="J37" i="3"/>
  <c r="K37" i="3"/>
  <c r="L37" i="3"/>
  <c r="M37" i="3"/>
  <c r="J29" i="3"/>
  <c r="K29" i="3"/>
  <c r="L29" i="3"/>
  <c r="M29" i="3"/>
  <c r="N30" i="3"/>
  <c r="O30" i="3"/>
  <c r="P30" i="3"/>
  <c r="Q30" i="3"/>
  <c r="N32" i="3"/>
  <c r="O32" i="3"/>
  <c r="P32" i="3"/>
  <c r="Q32" i="3"/>
  <c r="N33" i="3"/>
  <c r="O33" i="3"/>
  <c r="P33" i="3"/>
  <c r="Q33" i="3"/>
  <c r="N34" i="3"/>
  <c r="O34" i="3"/>
  <c r="P34" i="3"/>
  <c r="Q34" i="3"/>
  <c r="N35" i="3"/>
  <c r="O35" i="3"/>
  <c r="P35" i="3"/>
  <c r="Q35" i="3"/>
  <c r="N38" i="3"/>
  <c r="O38" i="3"/>
  <c r="P38" i="3"/>
  <c r="Q38" i="3"/>
  <c r="N47" i="3"/>
  <c r="O47" i="3"/>
  <c r="P47" i="3"/>
  <c r="Q47" i="3"/>
  <c r="N49" i="3"/>
  <c r="O49" i="3"/>
  <c r="P49" i="3"/>
  <c r="Q49" i="3"/>
  <c r="N14" i="3"/>
  <c r="S14" i="3" s="1"/>
  <c r="O14" i="3"/>
  <c r="P14" i="3"/>
  <c r="Q14" i="3"/>
  <c r="N15" i="3"/>
  <c r="O15" i="3"/>
  <c r="P15" i="3"/>
  <c r="Q15" i="3"/>
  <c r="N16" i="3"/>
  <c r="O16" i="3"/>
  <c r="P16" i="3"/>
  <c r="Q16" i="3"/>
  <c r="N17" i="3"/>
  <c r="O17" i="3"/>
  <c r="P17" i="3"/>
  <c r="Q17" i="3"/>
  <c r="N18" i="3"/>
  <c r="O18" i="3"/>
  <c r="P18" i="3"/>
  <c r="Q18" i="3"/>
  <c r="N19" i="3"/>
  <c r="O19" i="3"/>
  <c r="P19" i="3"/>
  <c r="Q19" i="3"/>
  <c r="N20" i="3"/>
  <c r="O20" i="3"/>
  <c r="P20" i="3"/>
  <c r="Q20" i="3"/>
  <c r="N21" i="3"/>
  <c r="O21" i="3"/>
  <c r="P21" i="3"/>
  <c r="Q21" i="3"/>
  <c r="N22" i="3"/>
  <c r="O22" i="3"/>
  <c r="P22" i="3"/>
  <c r="Q22" i="3"/>
  <c r="N23" i="3"/>
  <c r="O23" i="3"/>
  <c r="P23" i="3"/>
  <c r="Q23" i="3"/>
  <c r="O13" i="3"/>
  <c r="P13" i="3"/>
  <c r="Q13" i="3"/>
  <c r="N13" i="3"/>
  <c r="S13" i="3" s="1"/>
  <c r="P11" i="4"/>
  <c r="S47" i="3" l="1"/>
  <c r="S30" i="3"/>
  <c r="S38" i="3"/>
  <c r="J51" i="3"/>
  <c r="M51" i="3"/>
  <c r="L51" i="3"/>
  <c r="K51" i="3"/>
  <c r="S18" i="3"/>
  <c r="P29" i="3"/>
  <c r="Q50" i="3"/>
  <c r="S34" i="3"/>
  <c r="S33" i="3"/>
  <c r="Q37" i="3"/>
  <c r="O29" i="3"/>
  <c r="S49" i="3"/>
  <c r="P50" i="3"/>
  <c r="P37" i="3"/>
  <c r="R29" i="3"/>
  <c r="N29" i="3"/>
  <c r="O50" i="3"/>
  <c r="S35" i="3"/>
  <c r="O37" i="3"/>
  <c r="R50" i="3"/>
  <c r="N50" i="3"/>
  <c r="R37" i="3"/>
  <c r="N37" i="3"/>
  <c r="S32" i="3"/>
  <c r="S22" i="3"/>
  <c r="Q29" i="3"/>
  <c r="S17" i="3"/>
  <c r="S16" i="3"/>
  <c r="S15" i="3"/>
  <c r="S20" i="3"/>
  <c r="S19" i="3"/>
  <c r="S21" i="3"/>
  <c r="S23" i="3"/>
  <c r="S50" i="3" l="1"/>
  <c r="S65" i="3" s="1"/>
  <c r="P51" i="3"/>
  <c r="N51" i="3"/>
  <c r="R51" i="3"/>
  <c r="S63" i="3" s="1"/>
  <c r="S37" i="3"/>
  <c r="Q51" i="3"/>
  <c r="O51" i="3"/>
  <c r="S29" i="3"/>
  <c r="S64" i="3" s="1"/>
  <c r="P14" i="4"/>
  <c r="O14" i="4"/>
  <c r="N14" i="4"/>
  <c r="M14" i="4"/>
  <c r="P34" i="4"/>
  <c r="O34" i="4"/>
  <c r="N34" i="4"/>
  <c r="M34" i="4"/>
  <c r="P19" i="4"/>
  <c r="P21" i="4"/>
  <c r="O21" i="4"/>
  <c r="N21" i="4"/>
  <c r="M21" i="4"/>
  <c r="Q14" i="4" l="1"/>
  <c r="Q34" i="4"/>
  <c r="S66" i="3"/>
  <c r="S67" i="3" s="1"/>
  <c r="S51" i="3"/>
  <c r="Q21" i="4"/>
  <c r="P15" i="4"/>
  <c r="O15" i="4"/>
  <c r="N15" i="4"/>
  <c r="M15" i="4"/>
  <c r="P32" i="4"/>
  <c r="O32" i="4"/>
  <c r="N32" i="4"/>
  <c r="M32" i="4"/>
  <c r="Q15" i="4" l="1"/>
  <c r="Q32" i="4"/>
  <c r="M38" i="4"/>
  <c r="N38" i="4"/>
  <c r="O38" i="4"/>
  <c r="P38" i="4"/>
  <c r="Q38" i="4" l="1"/>
  <c r="P33" i="4"/>
  <c r="O33" i="4"/>
  <c r="N33" i="4"/>
  <c r="M33" i="4"/>
  <c r="M36" i="4"/>
  <c r="N36" i="4"/>
  <c r="O36" i="4"/>
  <c r="P36" i="4"/>
  <c r="Q36" i="4" l="1"/>
  <c r="Q33" i="4"/>
  <c r="M58" i="4"/>
  <c r="Q58" i="4" s="1"/>
  <c r="M57" i="4"/>
  <c r="Q57" i="4" s="1"/>
  <c r="P58" i="4"/>
  <c r="P57" i="4"/>
  <c r="M39" i="4"/>
  <c r="N39" i="4"/>
  <c r="O39" i="4"/>
  <c r="P39" i="4"/>
  <c r="M40" i="4"/>
  <c r="N40" i="4"/>
  <c r="O40" i="4"/>
  <c r="P40" i="4"/>
  <c r="M41" i="4"/>
  <c r="N41" i="4"/>
  <c r="O41" i="4"/>
  <c r="P41" i="4"/>
  <c r="M42" i="4"/>
  <c r="N42" i="4"/>
  <c r="O42" i="4"/>
  <c r="P42" i="4"/>
  <c r="M43" i="4"/>
  <c r="N43" i="4"/>
  <c r="O43" i="4"/>
  <c r="P43" i="4"/>
  <c r="M44" i="4"/>
  <c r="N44" i="4"/>
  <c r="O44" i="4"/>
  <c r="P44" i="4"/>
  <c r="M45" i="4"/>
  <c r="N45" i="4"/>
  <c r="O45" i="4"/>
  <c r="P45" i="4"/>
  <c r="P46" i="4"/>
  <c r="O46" i="4"/>
  <c r="N46" i="4"/>
  <c r="M46" i="4"/>
  <c r="L48" i="4"/>
  <c r="Q42" i="4" l="1"/>
  <c r="Q45" i="4"/>
  <c r="Q43" i="4"/>
  <c r="Q44" i="4"/>
  <c r="Q40" i="4"/>
  <c r="Q46" i="4"/>
  <c r="Q41" i="4"/>
  <c r="Q39" i="4"/>
  <c r="P31" i="4"/>
  <c r="O31" i="4"/>
  <c r="N31" i="4"/>
  <c r="M31" i="4"/>
  <c r="P29" i="4"/>
  <c r="P30" i="4"/>
  <c r="M29" i="4"/>
  <c r="M30" i="4"/>
  <c r="O29" i="4"/>
  <c r="O30" i="4"/>
  <c r="O28" i="4"/>
  <c r="N29" i="4"/>
  <c r="N30" i="4"/>
  <c r="N28" i="4"/>
  <c r="Q31" i="4" l="1"/>
  <c r="Q29" i="4"/>
  <c r="Q30" i="4"/>
  <c r="P28" i="4" l="1"/>
  <c r="P35" i="4" s="1"/>
  <c r="M28" i="4"/>
  <c r="Q28" i="4" s="1"/>
  <c r="L35" i="4"/>
  <c r="K35" i="4"/>
  <c r="J35" i="4"/>
  <c r="J48" i="4"/>
  <c r="K48" i="4"/>
  <c r="J27" i="4"/>
  <c r="R39" i="4" s="1"/>
  <c r="K27" i="4"/>
  <c r="L27" i="4"/>
  <c r="M37" i="4"/>
  <c r="N37" i="4"/>
  <c r="O37" i="4"/>
  <c r="P37" i="4"/>
  <c r="O35" i="4"/>
  <c r="N12" i="4"/>
  <c r="O12" i="4"/>
  <c r="P12" i="4"/>
  <c r="N13" i="4"/>
  <c r="O13" i="4"/>
  <c r="P13" i="4"/>
  <c r="N16" i="4"/>
  <c r="O16" i="4"/>
  <c r="P16" i="4"/>
  <c r="N17" i="4"/>
  <c r="O17" i="4"/>
  <c r="P17" i="4"/>
  <c r="N18" i="4"/>
  <c r="O18" i="4"/>
  <c r="P18" i="4"/>
  <c r="N19" i="4"/>
  <c r="O19" i="4"/>
  <c r="N20" i="4"/>
  <c r="O20" i="4"/>
  <c r="P20" i="4"/>
  <c r="N22" i="4"/>
  <c r="O22" i="4"/>
  <c r="P22" i="4"/>
  <c r="N23" i="4"/>
  <c r="O23" i="4"/>
  <c r="P23" i="4"/>
  <c r="N24" i="4"/>
  <c r="O24" i="4"/>
  <c r="P24" i="4"/>
  <c r="N25" i="4"/>
  <c r="O25" i="4"/>
  <c r="P25" i="4"/>
  <c r="O11" i="4"/>
  <c r="N11" i="4"/>
  <c r="M12" i="4"/>
  <c r="M13" i="4"/>
  <c r="M16" i="4"/>
  <c r="M17" i="4"/>
  <c r="M18" i="4"/>
  <c r="M19" i="4"/>
  <c r="M20" i="4"/>
  <c r="M22" i="4"/>
  <c r="M23" i="4"/>
  <c r="M24" i="4"/>
  <c r="M25" i="4"/>
  <c r="M11" i="4"/>
  <c r="R41" i="4" l="1"/>
  <c r="R40" i="4"/>
  <c r="Q22" i="4"/>
  <c r="Q17" i="4"/>
  <c r="M27" i="4"/>
  <c r="Q25" i="4"/>
  <c r="Q20" i="4"/>
  <c r="Q16" i="4"/>
  <c r="O27" i="4"/>
  <c r="Q24" i="4"/>
  <c r="Q19" i="4"/>
  <c r="Q13" i="4"/>
  <c r="Q37" i="4"/>
  <c r="Q48" i="4" s="1"/>
  <c r="Q63" i="4" s="1"/>
  <c r="Q23" i="4"/>
  <c r="Q18" i="4"/>
  <c r="Q12" i="4"/>
  <c r="J49" i="4"/>
  <c r="K49" i="4"/>
  <c r="L49" i="4"/>
  <c r="N27" i="4"/>
  <c r="M48" i="4"/>
  <c r="M49" i="4" s="1"/>
  <c r="P27" i="4"/>
  <c r="M35" i="4"/>
  <c r="O48" i="4"/>
  <c r="O49" i="4" s="1"/>
  <c r="N48" i="4"/>
  <c r="N49" i="4" s="1"/>
  <c r="P48" i="4"/>
  <c r="N35" i="4"/>
  <c r="Q35" i="4"/>
  <c r="Q11" i="4"/>
  <c r="P2" i="2"/>
  <c r="R2" i="3"/>
  <c r="Q27" i="4" l="1"/>
  <c r="Q62" i="4" s="1"/>
  <c r="R48" i="4"/>
  <c r="Q61" i="4"/>
  <c r="P49" i="4"/>
  <c r="R3" i="1"/>
  <c r="Q49" i="4" l="1"/>
  <c r="Q64" i="4" s="1"/>
  <c r="Q65" i="4" s="1"/>
  <c r="P2" i="4" l="1"/>
</calcChain>
</file>

<file path=xl/sharedStrings.xml><?xml version="1.0" encoding="utf-8"?>
<sst xmlns="http://schemas.openxmlformats.org/spreadsheetml/2006/main" count="558" uniqueCount="161">
  <si>
    <t/>
  </si>
  <si>
    <t>INSTITUTO FEDERAL DE EDUCAÇÃO, CIÊNCIA E TECNOLOGIA DE SÃO PAULO</t>
  </si>
  <si>
    <t>Carga Horária
Mínima Obrigatória</t>
  </si>
  <si>
    <t>Criado pela Lei nº 11.892 de 29/12/2008.</t>
  </si>
  <si>
    <t>Campus</t>
  </si>
  <si>
    <t>Criado pela Portaria Ministerial nº xxx, de xxxxxxx</t>
  </si>
  <si>
    <t>Total Anual de semanas</t>
  </si>
  <si>
    <t>Base Legal: Lei nº 9.394/1996, Decreto n° 5.154/2004, Resoluções CNE/CEB nº 02/2012 e  nº 06/2012.</t>
  </si>
  <si>
    <t>Resolução de autorização do Curso no IFSP, nº xxx de xxxx</t>
  </si>
  <si>
    <t>ÁREAS</t>
  </si>
  <si>
    <t>Componente Curricular</t>
  </si>
  <si>
    <t>Cód.</t>
  </si>
  <si>
    <t>Trat.  Met.</t>
  </si>
  <si>
    <t>Núm. Prof.</t>
  </si>
  <si>
    <t>LINGUAGENS</t>
  </si>
  <si>
    <t>MATEMÁTICA</t>
  </si>
  <si>
    <t>CIÊNCIAS  DA NATUREZA</t>
  </si>
  <si>
    <t>CIÊNCIAS  HUMANAS</t>
  </si>
  <si>
    <t>FORMAÇÃO GERAL = Sub Total I</t>
  </si>
  <si>
    <t>FORMAÇÃO PROFISSIONALIZANTE = Sub Total II</t>
  </si>
  <si>
    <t>Sub Total I + Sub Total II</t>
  </si>
  <si>
    <t>CARGA HORÁRIA TOTAL MÍNIMA OBRIGATÓRIA</t>
  </si>
  <si>
    <t>Carga Horária Total  Mínima Obrigatória</t>
  </si>
  <si>
    <t>PARTE DIVERSIFICADA OPTATIVA</t>
  </si>
  <si>
    <t>Componente Curricular Optativo</t>
  </si>
  <si>
    <t>Trat.</t>
  </si>
  <si>
    <t>Núm.</t>
  </si>
  <si>
    <t>Aulas</t>
  </si>
  <si>
    <t>Carga</t>
  </si>
  <si>
    <t>Total</t>
  </si>
  <si>
    <t>Met.</t>
  </si>
  <si>
    <t>Prof.</t>
  </si>
  <si>
    <t>Semanais</t>
  </si>
  <si>
    <t>Horas</t>
  </si>
  <si>
    <t>Espanhol</t>
  </si>
  <si>
    <t>Libras</t>
  </si>
  <si>
    <t>CARGA HORÁRIA TOTAL MÁXIMA</t>
  </si>
  <si>
    <t>Carga Horária Total  Máxima</t>
  </si>
  <si>
    <t xml:space="preserve">Habilitação Profissional: TÉCNICO EM </t>
  </si>
  <si>
    <t>Aulas semanais</t>
  </si>
  <si>
    <t>Carga horária</t>
  </si>
  <si>
    <t>1º</t>
  </si>
  <si>
    <t>2º</t>
  </si>
  <si>
    <t>3º</t>
  </si>
  <si>
    <t>4º</t>
  </si>
  <si>
    <t xml:space="preserve">Carga Horária
</t>
  </si>
  <si>
    <t>Carga Horária</t>
  </si>
  <si>
    <t>Optativas</t>
  </si>
  <si>
    <t>PARTE DIVERSIFICADA ELETIVA</t>
  </si>
  <si>
    <t>Componente Curricular Eletivo</t>
  </si>
  <si>
    <t>Eletivo 1</t>
  </si>
  <si>
    <t>Eletivo 2</t>
  </si>
  <si>
    <t>Eletivo 3</t>
  </si>
  <si>
    <t>Estágio supervisionado obrigatório/optativo</t>
  </si>
  <si>
    <t>NÚCLEO ESTRUTURANTE COMUM</t>
  </si>
  <si>
    <t>Total de Aulas Semanais (Aulas de 45 ou 50 minutos)</t>
  </si>
  <si>
    <t>NÚCLEO ESTRUTURANTE ARTICULADOR</t>
  </si>
  <si>
    <t>NÚCLEO ESTRUTURANTE TECNOLÓGICO</t>
  </si>
  <si>
    <t xml:space="preserve">aulas </t>
  </si>
  <si>
    <t>ESTRUTURA  CURRICULAR DO CURSO TÉCNICO EM XXXXXX NA FORMA INTEGRADA AO ENSINO MÉDIO</t>
  </si>
  <si>
    <t>EAD</t>
  </si>
  <si>
    <t>Horária</t>
  </si>
  <si>
    <t>Núcleo Estruturante Comum + Núcleo Estruturante Articulador</t>
  </si>
  <si>
    <t>Núcleo Estruturante Tecnológico + Projeto Integrador + Núcleo Estruturante Articulador</t>
  </si>
  <si>
    <t>Previsão 1ª oferta</t>
  </si>
  <si>
    <t xml:space="preserve">Língua Portuguesa </t>
  </si>
  <si>
    <t>Arte</t>
  </si>
  <si>
    <t>Educação Física</t>
  </si>
  <si>
    <t>Matemática</t>
  </si>
  <si>
    <t>Biologia</t>
  </si>
  <si>
    <t>Física</t>
  </si>
  <si>
    <t>Química</t>
  </si>
  <si>
    <t>História</t>
  </si>
  <si>
    <t>Geografia</t>
  </si>
  <si>
    <t>Filosofia</t>
  </si>
  <si>
    <t>Sociologia</t>
  </si>
  <si>
    <t>Língua Inglesa</t>
  </si>
  <si>
    <t>Projeto Integrador I</t>
  </si>
  <si>
    <t>Projeto Integrador II</t>
  </si>
  <si>
    <t>Instalações Elétricas</t>
  </si>
  <si>
    <t>Comandos Elétricos</t>
  </si>
  <si>
    <t>Eletrônica de Potência</t>
  </si>
  <si>
    <t>Eletrônica Digital</t>
  </si>
  <si>
    <t>LPO</t>
  </si>
  <si>
    <t>ART</t>
  </si>
  <si>
    <t>EFI</t>
  </si>
  <si>
    <t>MAT</t>
  </si>
  <si>
    <t>BIO</t>
  </si>
  <si>
    <t>FIS</t>
  </si>
  <si>
    <t>QUI</t>
  </si>
  <si>
    <t>HIS</t>
  </si>
  <si>
    <t>GEO</t>
  </si>
  <si>
    <t>FIL</t>
  </si>
  <si>
    <t>SOC</t>
  </si>
  <si>
    <t>ING</t>
  </si>
  <si>
    <t>T</t>
  </si>
  <si>
    <t>T/P</t>
  </si>
  <si>
    <t>ELD</t>
  </si>
  <si>
    <t>IEL</t>
  </si>
  <si>
    <t>COE</t>
  </si>
  <si>
    <t>ESP</t>
  </si>
  <si>
    <t>LIB</t>
  </si>
  <si>
    <t>ESTRUTURA  CURRICULAR DO CURSO TÉCNICO EM ELETROELETRÔNICA NA FORMA INTEGRADA AO ENSINO MÉDIO</t>
  </si>
  <si>
    <t>Sorocaba</t>
  </si>
  <si>
    <t>Eletrônica Analógica</t>
  </si>
  <si>
    <t>Máquinas Elétricas</t>
  </si>
  <si>
    <t>PI1</t>
  </si>
  <si>
    <t>PI2</t>
  </si>
  <si>
    <t>MAE</t>
  </si>
  <si>
    <t>P</t>
  </si>
  <si>
    <t>ELP</t>
  </si>
  <si>
    <t>DTE</t>
  </si>
  <si>
    <t>Laboratório de Eletronica Digital e Eletricidade</t>
  </si>
  <si>
    <t>Linguagem de  Programação e Microcontroladores</t>
  </si>
  <si>
    <t>CEE</t>
  </si>
  <si>
    <t>EAN</t>
  </si>
  <si>
    <t>LPM</t>
  </si>
  <si>
    <t>LDE</t>
  </si>
  <si>
    <t>Instrumentação Industrial e Controle</t>
  </si>
  <si>
    <t>IIC</t>
  </si>
  <si>
    <t>Sociologia e Geografia do Trabalho</t>
  </si>
  <si>
    <t>SGT</t>
  </si>
  <si>
    <t>Filosofia e História Antiga e Medieval</t>
  </si>
  <si>
    <t>FHA</t>
  </si>
  <si>
    <t>LIN</t>
  </si>
  <si>
    <t>Ciências da natureza</t>
  </si>
  <si>
    <t>CNA</t>
  </si>
  <si>
    <t>Projeto Integrador III</t>
  </si>
  <si>
    <t>Corpo, arte e movimento</t>
  </si>
  <si>
    <t>Fontes alternativas de energia</t>
  </si>
  <si>
    <t>Linguas em conexão</t>
  </si>
  <si>
    <t>Empreendedorismo, organização e segurança do trabalho</t>
  </si>
  <si>
    <t>PI3</t>
  </si>
  <si>
    <t>EOS</t>
  </si>
  <si>
    <t>Língua Espanhola</t>
  </si>
  <si>
    <t>Controlador Lógico Programável</t>
  </si>
  <si>
    <t>FORMAÇÃO PROFISSIONALIZANTE = Sub Total III</t>
  </si>
  <si>
    <t xml:space="preserve">Sub Total I + Sub Total II + Sub Total III </t>
  </si>
  <si>
    <t>FORMAÇÃO ARTICULADA = Sub Total II</t>
  </si>
  <si>
    <t>Circuitos Elétricos e Eletromagetismo</t>
  </si>
  <si>
    <t>Total de Aulas Semanais (Aulas 50 minutos)</t>
  </si>
  <si>
    <t>Habilitação Profissional: TÉCNICO EM ELETROELETRÔNICA</t>
  </si>
  <si>
    <t>Desenho Técnico</t>
  </si>
  <si>
    <t>DET</t>
  </si>
  <si>
    <t>SIE</t>
  </si>
  <si>
    <t>Lingua Espanhola</t>
  </si>
  <si>
    <t>Corpo, Arte e Movimento</t>
  </si>
  <si>
    <t>Total de Aulas Semanais (50 minutos)</t>
  </si>
  <si>
    <t>Ciências da Natureza</t>
  </si>
  <si>
    <t>CAM</t>
  </si>
  <si>
    <t>LIC</t>
  </si>
  <si>
    <t>Linguas em Conexão</t>
  </si>
  <si>
    <t>Linguagem de Programação e Microcontroladores</t>
  </si>
  <si>
    <t>Sistemas de Energia</t>
  </si>
  <si>
    <t>Laboratório de Eletrônica Digital e Eletricidade</t>
  </si>
  <si>
    <t>Estágio supervisionado optativo</t>
  </si>
  <si>
    <t>História, Metafísica e Teoria do Conhecimento</t>
  </si>
  <si>
    <t>Empreendedorismo e Segurança do Trabalho</t>
  </si>
  <si>
    <t>HMT</t>
  </si>
  <si>
    <t>Circuitos Elétricos e Eletromagnetismo</t>
  </si>
  <si>
    <t>CLP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</si>
</sst>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i/>
      <sz val="12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b/>
      <u/>
      <sz val="12"/>
      <name val="Arial"/>
      <family val="2"/>
      <charset val="1"/>
    </font>
    <font>
      <b/>
      <sz val="9"/>
      <name val="Arial"/>
      <family val="2"/>
      <charset val="1"/>
    </font>
    <font>
      <sz val="14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3"/>
      <name val="Arial"/>
      <family val="2"/>
      <charset val="1"/>
    </font>
    <font>
      <b/>
      <sz val="8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1"/>
    </font>
    <font>
      <b/>
      <u/>
      <sz val="10"/>
      <name val="Arial"/>
      <family val="2"/>
      <charset val="1"/>
    </font>
    <font>
      <sz val="10"/>
      <color theme="1"/>
      <name val="Arial"/>
      <family val="2"/>
      <charset val="1"/>
    </font>
    <font>
      <b/>
      <sz val="10"/>
      <name val="Calibri"/>
      <family val="2"/>
      <charset val="1"/>
    </font>
    <font>
      <sz val="11"/>
      <color rgb="FF00000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rgb="FF993300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5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/>
    <xf numFmtId="0" fontId="0" fillId="0" borderId="0" xfId="0" applyFont="1"/>
    <xf numFmtId="0" fontId="1" fillId="0" borderId="2" xfId="0" applyFont="1" applyBorder="1" applyAlignment="1"/>
    <xf numFmtId="0" fontId="3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5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/>
    </xf>
    <xf numFmtId="1" fontId="10" fillId="0" borderId="4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" fontId="10" fillId="5" borderId="4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12" fillId="3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" fontId="10" fillId="8" borderId="9" xfId="0" applyNumberFormat="1" applyFont="1" applyFill="1" applyBorder="1" applyAlignment="1">
      <alignment horizontal="center" vertical="center"/>
    </xf>
    <xf numFmtId="1" fontId="0" fillId="0" borderId="0" xfId="0" applyNumberFormat="1" applyFont="1"/>
    <xf numFmtId="0" fontId="10" fillId="5" borderId="2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5" fillId="7" borderId="4" xfId="0" applyFont="1" applyFill="1" applyBorder="1" applyAlignment="1">
      <alignment horizontal="center" vertical="center" wrapText="1"/>
    </xf>
    <xf numFmtId="1" fontId="10" fillId="8" borderId="4" xfId="0" applyNumberFormat="1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" fontId="12" fillId="2" borderId="11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" fontId="10" fillId="4" borderId="9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" fontId="12" fillId="0" borderId="12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2" fillId="10" borderId="4" xfId="0" applyFont="1" applyFill="1" applyBorder="1" applyAlignment="1"/>
    <xf numFmtId="0" fontId="12" fillId="10" borderId="12" xfId="0" applyFont="1" applyFill="1" applyBorder="1" applyAlignment="1"/>
    <xf numFmtId="0" fontId="12" fillId="10" borderId="13" xfId="0" applyFont="1" applyFill="1" applyBorder="1" applyAlignment="1"/>
    <xf numFmtId="1" fontId="12" fillId="10" borderId="4" xfId="0" applyNumberFormat="1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vertical="center"/>
    </xf>
    <xf numFmtId="0" fontId="10" fillId="8" borderId="13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0" fontId="10" fillId="10" borderId="9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/>
    <xf numFmtId="0" fontId="10" fillId="0" borderId="12" xfId="0" applyFont="1" applyFill="1" applyBorder="1" applyAlignment="1"/>
    <xf numFmtId="0" fontId="10" fillId="0" borderId="13" xfId="0" applyFont="1" applyFill="1" applyBorder="1" applyAlignment="1"/>
    <xf numFmtId="0" fontId="10" fillId="0" borderId="10" xfId="0" applyFont="1" applyFill="1" applyBorder="1" applyAlignment="1"/>
    <xf numFmtId="0" fontId="16" fillId="0" borderId="41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3" fontId="16" fillId="11" borderId="48" xfId="0" applyNumberFormat="1" applyFont="1" applyFill="1" applyBorder="1" applyAlignment="1">
      <alignment horizontal="center" vertical="center"/>
    </xf>
    <xf numFmtId="3" fontId="16" fillId="11" borderId="55" xfId="0" applyNumberFormat="1" applyFont="1" applyFill="1" applyBorder="1" applyAlignment="1">
      <alignment horizontal="center" vertical="center"/>
    </xf>
    <xf numFmtId="1" fontId="16" fillId="11" borderId="67" xfId="0" applyNumberFormat="1" applyFont="1" applyFill="1" applyBorder="1" applyAlignment="1">
      <alignment horizontal="center" vertical="center"/>
    </xf>
    <xf numFmtId="1" fontId="16" fillId="11" borderId="68" xfId="0" applyNumberFormat="1" applyFont="1" applyFill="1" applyBorder="1" applyAlignment="1">
      <alignment horizontal="center" vertical="center"/>
    </xf>
    <xf numFmtId="1" fontId="16" fillId="11" borderId="69" xfId="0" applyNumberFormat="1" applyFont="1" applyFill="1" applyBorder="1" applyAlignment="1">
      <alignment horizontal="center" vertical="center"/>
    </xf>
    <xf numFmtId="1" fontId="16" fillId="11" borderId="9" xfId="0" applyNumberFormat="1" applyFont="1" applyFill="1" applyBorder="1" applyAlignment="1">
      <alignment horizontal="center" vertical="center"/>
    </xf>
    <xf numFmtId="3" fontId="16" fillId="11" borderId="72" xfId="0" applyNumberFormat="1" applyFont="1" applyFill="1" applyBorder="1" applyAlignment="1">
      <alignment horizontal="center" vertical="center"/>
    </xf>
    <xf numFmtId="3" fontId="16" fillId="11" borderId="73" xfId="0" applyNumberFormat="1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3" fontId="20" fillId="0" borderId="33" xfId="0" applyNumberFormat="1" applyFont="1" applyFill="1" applyBorder="1" applyAlignment="1">
      <alignment horizontal="center" vertical="center"/>
    </xf>
    <xf numFmtId="3" fontId="20" fillId="0" borderId="34" xfId="0" applyNumberFormat="1" applyFont="1" applyFill="1" applyBorder="1" applyAlignment="1">
      <alignment horizontal="center" vertical="center"/>
    </xf>
    <xf numFmtId="3" fontId="20" fillId="0" borderId="35" xfId="0" applyNumberFormat="1" applyFont="1" applyFill="1" applyBorder="1" applyAlignment="1">
      <alignment horizontal="center" vertical="center"/>
    </xf>
    <xf numFmtId="1" fontId="20" fillId="0" borderId="33" xfId="0" applyNumberFormat="1" applyFont="1" applyFill="1" applyBorder="1" applyAlignment="1">
      <alignment horizontal="center" vertical="center"/>
    </xf>
    <xf numFmtId="1" fontId="20" fillId="0" borderId="34" xfId="0" applyNumberFormat="1" applyFont="1" applyFill="1" applyBorder="1" applyAlignment="1">
      <alignment horizontal="center" vertical="center"/>
    </xf>
    <xf numFmtId="1" fontId="20" fillId="0" borderId="35" xfId="0" applyNumberFormat="1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1" fontId="20" fillId="0" borderId="41" xfId="0" applyNumberFormat="1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3" fontId="20" fillId="0" borderId="36" xfId="0" applyNumberFormat="1" applyFont="1" applyFill="1" applyBorder="1" applyAlignment="1">
      <alignment horizontal="center" vertical="center"/>
    </xf>
    <xf numFmtId="3" fontId="20" fillId="0" borderId="32" xfId="0" applyNumberFormat="1" applyFont="1" applyFill="1" applyBorder="1" applyAlignment="1">
      <alignment horizontal="center" vertical="center"/>
    </xf>
    <xf numFmtId="3" fontId="20" fillId="0" borderId="37" xfId="0" applyNumberFormat="1" applyFont="1" applyFill="1" applyBorder="1" applyAlignment="1">
      <alignment horizontal="center" vertical="center"/>
    </xf>
    <xf numFmtId="1" fontId="20" fillId="0" borderId="36" xfId="0" applyNumberFormat="1" applyFont="1" applyFill="1" applyBorder="1" applyAlignment="1">
      <alignment horizontal="center" vertical="center"/>
    </xf>
    <xf numFmtId="1" fontId="20" fillId="0" borderId="32" xfId="0" applyNumberFormat="1" applyFont="1" applyFill="1" applyBorder="1" applyAlignment="1">
      <alignment horizontal="center" vertical="center"/>
    </xf>
    <xf numFmtId="1" fontId="20" fillId="0" borderId="37" xfId="0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" fontId="20" fillId="0" borderId="42" xfId="0" applyNumberFormat="1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/>
    </xf>
    <xf numFmtId="3" fontId="20" fillId="0" borderId="38" xfId="0" applyNumberFormat="1" applyFont="1" applyFill="1" applyBorder="1" applyAlignment="1">
      <alignment horizontal="center" vertical="center"/>
    </xf>
    <xf numFmtId="3" fontId="20" fillId="0" borderId="39" xfId="0" applyNumberFormat="1" applyFont="1" applyFill="1" applyBorder="1" applyAlignment="1">
      <alignment horizontal="center" vertical="center"/>
    </xf>
    <xf numFmtId="3" fontId="20" fillId="0" borderId="40" xfId="0" applyNumberFormat="1" applyFont="1" applyFill="1" applyBorder="1" applyAlignment="1">
      <alignment horizontal="center" vertical="center"/>
    </xf>
    <xf numFmtId="1" fontId="20" fillId="0" borderId="38" xfId="0" applyNumberFormat="1" applyFont="1" applyFill="1" applyBorder="1" applyAlignment="1">
      <alignment horizontal="center" vertical="center"/>
    </xf>
    <xf numFmtId="1" fontId="20" fillId="0" borderId="39" xfId="0" applyNumberFormat="1" applyFont="1" applyFill="1" applyBorder="1" applyAlignment="1">
      <alignment horizontal="center" vertical="center"/>
    </xf>
    <xf numFmtId="1" fontId="20" fillId="0" borderId="40" xfId="0" applyNumberFormat="1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1" fontId="20" fillId="0" borderId="62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1" fontId="20" fillId="0" borderId="43" xfId="0" applyNumberFormat="1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3" fontId="20" fillId="0" borderId="49" xfId="0" applyNumberFormat="1" applyFont="1" applyFill="1" applyBorder="1" applyAlignment="1">
      <alignment horizontal="center" vertical="center"/>
    </xf>
    <xf numFmtId="3" fontId="20" fillId="0" borderId="50" xfId="0" applyNumberFormat="1" applyFont="1" applyFill="1" applyBorder="1" applyAlignment="1">
      <alignment horizontal="center" vertical="center"/>
    </xf>
    <xf numFmtId="3" fontId="20" fillId="0" borderId="51" xfId="0" applyNumberFormat="1" applyFont="1" applyFill="1" applyBorder="1" applyAlignment="1">
      <alignment horizontal="center" vertical="center"/>
    </xf>
    <xf numFmtId="1" fontId="20" fillId="0" borderId="49" xfId="0" applyNumberFormat="1" applyFont="1" applyFill="1" applyBorder="1" applyAlignment="1">
      <alignment horizontal="center" vertical="center"/>
    </xf>
    <xf numFmtId="1" fontId="20" fillId="0" borderId="50" xfId="0" applyNumberFormat="1" applyFont="1" applyFill="1" applyBorder="1" applyAlignment="1">
      <alignment horizontal="center" vertical="center"/>
    </xf>
    <xf numFmtId="1" fontId="20" fillId="0" borderId="51" xfId="0" applyNumberFormat="1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1" fontId="20" fillId="0" borderId="63" xfId="0" applyNumberFormat="1" applyFont="1" applyFill="1" applyBorder="1" applyAlignment="1">
      <alignment horizontal="center" vertical="center"/>
    </xf>
    <xf numFmtId="0" fontId="27" fillId="2" borderId="46" xfId="0" applyFont="1" applyFill="1" applyBorder="1" applyAlignment="1">
      <alignment horizontal="center" vertical="center"/>
    </xf>
    <xf numFmtId="0" fontId="27" fillId="2" borderId="43" xfId="0" applyFont="1" applyFill="1" applyBorder="1" applyAlignment="1">
      <alignment horizontal="center" vertical="center"/>
    </xf>
    <xf numFmtId="0" fontId="28" fillId="2" borderId="38" xfId="0" applyFont="1" applyFill="1" applyBorder="1" applyAlignment="1">
      <alignment horizontal="center" vertical="center"/>
    </xf>
    <xf numFmtId="0" fontId="28" fillId="2" borderId="39" xfId="0" applyFont="1" applyFill="1" applyBorder="1" applyAlignment="1">
      <alignment horizontal="center" vertical="center"/>
    </xf>
    <xf numFmtId="0" fontId="28" fillId="2" borderId="40" xfId="0" applyFont="1" applyFill="1" applyBorder="1" applyAlignment="1">
      <alignment horizontal="center" vertical="center"/>
    </xf>
    <xf numFmtId="1" fontId="28" fillId="2" borderId="38" xfId="0" applyNumberFormat="1" applyFont="1" applyFill="1" applyBorder="1" applyAlignment="1">
      <alignment horizontal="center" vertical="center"/>
    </xf>
    <xf numFmtId="1" fontId="28" fillId="2" borderId="39" xfId="0" applyNumberFormat="1" applyFont="1" applyFill="1" applyBorder="1" applyAlignment="1">
      <alignment horizontal="center" vertical="center"/>
    </xf>
    <xf numFmtId="1" fontId="28" fillId="2" borderId="40" xfId="0" applyNumberFormat="1" applyFont="1" applyFill="1" applyBorder="1" applyAlignment="1">
      <alignment horizontal="center" vertical="center"/>
    </xf>
    <xf numFmtId="0" fontId="28" fillId="2" borderId="65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" fontId="16" fillId="0" borderId="11" xfId="0" applyNumberFormat="1" applyFont="1" applyFill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6" fillId="8" borderId="9" xfId="0" applyNumberFormat="1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 wrapText="1"/>
    </xf>
    <xf numFmtId="1" fontId="16" fillId="8" borderId="4" xfId="0" applyNumberFormat="1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1" fontId="20" fillId="0" borderId="74" xfId="0" applyNumberFormat="1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1" fontId="28" fillId="0" borderId="74" xfId="0" applyNumberFormat="1" applyFont="1" applyBorder="1" applyAlignment="1">
      <alignment horizontal="center" vertical="center"/>
    </xf>
    <xf numFmtId="1" fontId="28" fillId="0" borderId="75" xfId="0" applyNumberFormat="1" applyFont="1" applyBorder="1" applyAlignment="1">
      <alignment horizontal="center" vertical="center"/>
    </xf>
    <xf numFmtId="1" fontId="28" fillId="0" borderId="76" xfId="0" applyNumberFormat="1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1" fontId="28" fillId="10" borderId="11" xfId="0" applyNumberFormat="1" applyFont="1" applyFill="1" applyBorder="1" applyAlignment="1">
      <alignment horizontal="center" vertical="center"/>
    </xf>
    <xf numFmtId="1" fontId="20" fillId="0" borderId="75" xfId="0" applyNumberFormat="1" applyFont="1" applyFill="1" applyBorder="1" applyAlignment="1">
      <alignment horizontal="center" vertical="center"/>
    </xf>
    <xf numFmtId="0" fontId="28" fillId="0" borderId="76" xfId="0" applyFont="1" applyBorder="1" applyAlignment="1">
      <alignment horizontal="center" vertical="center"/>
    </xf>
    <xf numFmtId="1" fontId="28" fillId="2" borderId="46" xfId="0" applyNumberFormat="1" applyFont="1" applyFill="1" applyBorder="1" applyAlignment="1">
      <alignment horizontal="center" vertical="center"/>
    </xf>
    <xf numFmtId="1" fontId="16" fillId="11" borderId="2" xfId="0" applyNumberFormat="1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3" fontId="20" fillId="0" borderId="54" xfId="0" applyNumberFormat="1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left" vertical="center"/>
    </xf>
    <xf numFmtId="0" fontId="20" fillId="0" borderId="83" xfId="0" applyFont="1" applyFill="1" applyBorder="1" applyAlignment="1">
      <alignment horizontal="left" vertical="center"/>
    </xf>
    <xf numFmtId="0" fontId="20" fillId="0" borderId="84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center"/>
    </xf>
    <xf numFmtId="3" fontId="20" fillId="0" borderId="67" xfId="0" applyNumberFormat="1" applyFont="1" applyFill="1" applyBorder="1" applyAlignment="1">
      <alignment horizontal="center" vertical="center"/>
    </xf>
    <xf numFmtId="3" fontId="20" fillId="0" borderId="68" xfId="0" applyNumberFormat="1" applyFont="1" applyFill="1" applyBorder="1" applyAlignment="1">
      <alignment horizontal="center" vertical="center"/>
    </xf>
    <xf numFmtId="3" fontId="20" fillId="0" borderId="69" xfId="0" applyNumberFormat="1" applyFont="1" applyFill="1" applyBorder="1" applyAlignment="1">
      <alignment horizontal="center" vertical="center"/>
    </xf>
    <xf numFmtId="1" fontId="20" fillId="0" borderId="67" xfId="0" applyNumberFormat="1" applyFont="1" applyFill="1" applyBorder="1" applyAlignment="1">
      <alignment horizontal="center" vertical="center"/>
    </xf>
    <xf numFmtId="1" fontId="20" fillId="0" borderId="68" xfId="0" applyNumberFormat="1" applyFont="1" applyFill="1" applyBorder="1" applyAlignment="1">
      <alignment horizontal="center" vertical="center"/>
    </xf>
    <xf numFmtId="1" fontId="20" fillId="0" borderId="69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1" fontId="20" fillId="0" borderId="9" xfId="0" applyNumberFormat="1" applyFont="1" applyFill="1" applyBorder="1" applyAlignment="1">
      <alignment horizontal="center" vertical="center"/>
    </xf>
    <xf numFmtId="3" fontId="20" fillId="0" borderId="19" xfId="0" applyNumberFormat="1" applyFont="1" applyFill="1" applyBorder="1" applyAlignment="1">
      <alignment horizontal="center" vertical="center"/>
    </xf>
    <xf numFmtId="3" fontId="20" fillId="0" borderId="58" xfId="0" applyNumberFormat="1" applyFont="1" applyFill="1" applyBorder="1" applyAlignment="1">
      <alignment horizontal="center" vertical="center"/>
    </xf>
    <xf numFmtId="3" fontId="16" fillId="0" borderId="77" xfId="0" applyNumberFormat="1" applyFont="1" applyFill="1" applyBorder="1" applyAlignment="1">
      <alignment horizontal="center" vertical="center"/>
    </xf>
    <xf numFmtId="3" fontId="16" fillId="0" borderId="78" xfId="0" applyNumberFormat="1" applyFont="1" applyFill="1" applyBorder="1" applyAlignment="1">
      <alignment horizontal="center" vertical="center"/>
    </xf>
    <xf numFmtId="3" fontId="16" fillId="0" borderId="79" xfId="0" applyNumberFormat="1" applyFont="1" applyFill="1" applyBorder="1" applyAlignment="1">
      <alignment horizontal="center" vertical="center"/>
    </xf>
    <xf numFmtId="0" fontId="16" fillId="12" borderId="45" xfId="0" applyFont="1" applyFill="1" applyBorder="1" applyAlignment="1">
      <alignment horizontal="center" vertical="center"/>
    </xf>
    <xf numFmtId="0" fontId="16" fillId="12" borderId="42" xfId="0" applyFont="1" applyFill="1" applyBorder="1" applyAlignment="1">
      <alignment horizontal="center" vertical="center"/>
    </xf>
    <xf numFmtId="0" fontId="16" fillId="12" borderId="75" xfId="0" applyFont="1" applyFill="1" applyBorder="1" applyAlignment="1">
      <alignment horizontal="center" vertical="center"/>
    </xf>
    <xf numFmtId="3" fontId="20" fillId="12" borderId="36" xfId="0" applyNumberFormat="1" applyFont="1" applyFill="1" applyBorder="1" applyAlignment="1">
      <alignment horizontal="center" vertical="center"/>
    </xf>
    <xf numFmtId="3" fontId="20" fillId="12" borderId="32" xfId="0" applyNumberFormat="1" applyFont="1" applyFill="1" applyBorder="1" applyAlignment="1">
      <alignment horizontal="center" vertical="center"/>
    </xf>
    <xf numFmtId="3" fontId="20" fillId="12" borderId="37" xfId="0" applyNumberFormat="1" applyFont="1" applyFill="1" applyBorder="1" applyAlignment="1">
      <alignment horizontal="center" vertical="center"/>
    </xf>
    <xf numFmtId="1" fontId="20" fillId="12" borderId="36" xfId="0" applyNumberFormat="1" applyFont="1" applyFill="1" applyBorder="1" applyAlignment="1">
      <alignment horizontal="center" vertical="center"/>
    </xf>
    <xf numFmtId="1" fontId="20" fillId="12" borderId="32" xfId="0" applyNumberFormat="1" applyFont="1" applyFill="1" applyBorder="1" applyAlignment="1">
      <alignment horizontal="center" vertical="center"/>
    </xf>
    <xf numFmtId="1" fontId="20" fillId="12" borderId="37" xfId="0" applyNumberFormat="1" applyFont="1" applyFill="1" applyBorder="1" applyAlignment="1">
      <alignment horizontal="center" vertical="center"/>
    </xf>
    <xf numFmtId="0" fontId="20" fillId="12" borderId="42" xfId="0" applyFont="1" applyFill="1" applyBorder="1" applyAlignment="1">
      <alignment horizontal="center" vertical="center"/>
    </xf>
    <xf numFmtId="1" fontId="20" fillId="12" borderId="42" xfId="0" applyNumberFormat="1" applyFont="1" applyFill="1" applyBorder="1" applyAlignment="1">
      <alignment horizontal="center" vertical="center"/>
    </xf>
    <xf numFmtId="0" fontId="16" fillId="12" borderId="46" xfId="0" applyFont="1" applyFill="1" applyBorder="1" applyAlignment="1">
      <alignment horizontal="center" vertical="center"/>
    </xf>
    <xf numFmtId="0" fontId="16" fillId="12" borderId="38" xfId="0" applyFont="1" applyFill="1" applyBorder="1" applyAlignment="1">
      <alignment horizontal="center" vertical="center"/>
    </xf>
    <xf numFmtId="0" fontId="20" fillId="12" borderId="58" xfId="0" applyFont="1" applyFill="1" applyBorder="1" applyAlignment="1">
      <alignment horizontal="center" vertical="center"/>
    </xf>
    <xf numFmtId="3" fontId="20" fillId="12" borderId="38" xfId="0" applyNumberFormat="1" applyFont="1" applyFill="1" applyBorder="1" applyAlignment="1">
      <alignment horizontal="center" vertical="center"/>
    </xf>
    <xf numFmtId="3" fontId="20" fillId="12" borderId="39" xfId="0" applyNumberFormat="1" applyFont="1" applyFill="1" applyBorder="1" applyAlignment="1">
      <alignment horizontal="center" vertical="center"/>
    </xf>
    <xf numFmtId="3" fontId="20" fillId="12" borderId="58" xfId="0" applyNumberFormat="1" applyFont="1" applyFill="1" applyBorder="1" applyAlignment="1">
      <alignment horizontal="center" vertical="center"/>
    </xf>
    <xf numFmtId="1" fontId="20" fillId="12" borderId="38" xfId="0" applyNumberFormat="1" applyFont="1" applyFill="1" applyBorder="1" applyAlignment="1">
      <alignment horizontal="center" vertical="center"/>
    </xf>
    <xf numFmtId="1" fontId="20" fillId="12" borderId="39" xfId="0" applyNumberFormat="1" applyFont="1" applyFill="1" applyBorder="1" applyAlignment="1">
      <alignment horizontal="center" vertical="center"/>
    </xf>
    <xf numFmtId="1" fontId="20" fillId="12" borderId="40" xfId="0" applyNumberFormat="1" applyFont="1" applyFill="1" applyBorder="1" applyAlignment="1">
      <alignment horizontal="center" vertical="center"/>
    </xf>
    <xf numFmtId="0" fontId="16" fillId="12" borderId="64" xfId="0" applyFont="1" applyFill="1" applyBorder="1" applyAlignment="1">
      <alignment horizontal="center" vertical="center"/>
    </xf>
    <xf numFmtId="0" fontId="16" fillId="12" borderId="41" xfId="0" applyFont="1" applyFill="1" applyBorder="1" applyAlignment="1">
      <alignment horizontal="center" vertical="center"/>
    </xf>
    <xf numFmtId="3" fontId="20" fillId="12" borderId="33" xfId="0" applyNumberFormat="1" applyFont="1" applyFill="1" applyBorder="1" applyAlignment="1">
      <alignment horizontal="center" vertical="center"/>
    </xf>
    <xf numFmtId="3" fontId="20" fillId="12" borderId="34" xfId="0" applyNumberFormat="1" applyFont="1" applyFill="1" applyBorder="1" applyAlignment="1">
      <alignment horizontal="center" vertical="center"/>
    </xf>
    <xf numFmtId="3" fontId="20" fillId="12" borderId="54" xfId="0" applyNumberFormat="1" applyFont="1" applyFill="1" applyBorder="1" applyAlignment="1">
      <alignment horizontal="center" vertical="center"/>
    </xf>
    <xf numFmtId="1" fontId="20" fillId="12" borderId="33" xfId="0" applyNumberFormat="1" applyFont="1" applyFill="1" applyBorder="1" applyAlignment="1">
      <alignment horizontal="center" vertical="center"/>
    </xf>
    <xf numFmtId="1" fontId="20" fillId="12" borderId="34" xfId="0" applyNumberFormat="1" applyFont="1" applyFill="1" applyBorder="1" applyAlignment="1">
      <alignment horizontal="center" vertical="center"/>
    </xf>
    <xf numFmtId="1" fontId="20" fillId="12" borderId="35" xfId="0" applyNumberFormat="1" applyFont="1" applyFill="1" applyBorder="1" applyAlignment="1">
      <alignment horizontal="center" vertical="center"/>
    </xf>
    <xf numFmtId="0" fontId="20" fillId="12" borderId="44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top" wrapText="1"/>
    </xf>
    <xf numFmtId="0" fontId="16" fillId="2" borderId="5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17" fillId="0" borderId="75" xfId="0" applyFont="1" applyFill="1" applyBorder="1" applyAlignment="1">
      <alignment horizontal="left" vertical="center"/>
    </xf>
    <xf numFmtId="0" fontId="16" fillId="0" borderId="64" xfId="0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2" fillId="10" borderId="1" xfId="0" applyFont="1" applyFill="1" applyBorder="1" applyAlignment="1"/>
    <xf numFmtId="0" fontId="10" fillId="5" borderId="5" xfId="0" applyFont="1" applyFill="1" applyBorder="1" applyAlignment="1">
      <alignment horizontal="center" vertical="center"/>
    </xf>
    <xf numFmtId="0" fontId="12" fillId="10" borderId="8" xfId="0" applyFont="1" applyFill="1" applyBorder="1" applyAlignment="1"/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1" fontId="12" fillId="10" borderId="11" xfId="0" applyNumberFormat="1" applyFont="1" applyFill="1" applyBorder="1" applyAlignment="1">
      <alignment horizontal="center" vertical="center"/>
    </xf>
    <xf numFmtId="1" fontId="12" fillId="0" borderId="41" xfId="0" applyNumberFormat="1" applyFont="1" applyBorder="1" applyAlignment="1">
      <alignment horizontal="center" vertical="center"/>
    </xf>
    <xf numFmtId="1" fontId="12" fillId="0" borderId="42" xfId="0" applyNumberFormat="1" applyFont="1" applyBorder="1" applyAlignment="1">
      <alignment horizontal="center" vertical="center"/>
    </xf>
    <xf numFmtId="1" fontId="12" fillId="0" borderId="43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0" fillId="5" borderId="0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/>
    </xf>
    <xf numFmtId="0" fontId="16" fillId="0" borderId="64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2" fillId="10" borderId="7" xfId="0" applyFont="1" applyFill="1" applyBorder="1" applyAlignment="1"/>
    <xf numFmtId="0" fontId="16" fillId="0" borderId="62" xfId="0" applyFont="1" applyFill="1" applyBorder="1" applyAlignment="1">
      <alignment horizontal="center" vertical="center"/>
    </xf>
    <xf numFmtId="0" fontId="20" fillId="12" borderId="65" xfId="0" applyFont="1" applyFill="1" applyBorder="1" applyAlignment="1">
      <alignment horizontal="center" vertical="center"/>
    </xf>
    <xf numFmtId="1" fontId="20" fillId="12" borderId="41" xfId="0" applyNumberFormat="1" applyFont="1" applyFill="1" applyBorder="1" applyAlignment="1">
      <alignment horizontal="center" vertical="center"/>
    </xf>
    <xf numFmtId="1" fontId="20" fillId="12" borderId="43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16" fillId="11" borderId="4" xfId="0" applyNumberFormat="1" applyFont="1" applyFill="1" applyBorder="1" applyAlignment="1">
      <alignment horizontal="center" vertical="center"/>
    </xf>
    <xf numFmtId="1" fontId="17" fillId="0" borderId="4" xfId="0" applyNumberFormat="1" applyFont="1" applyFill="1" applyBorder="1" applyAlignment="1">
      <alignment horizontal="center" vertical="center"/>
    </xf>
    <xf numFmtId="1" fontId="16" fillId="0" borderId="4" xfId="0" applyNumberFormat="1" applyFont="1" applyFill="1" applyBorder="1" applyAlignment="1">
      <alignment horizontal="center" vertical="center"/>
    </xf>
    <xf numFmtId="3" fontId="16" fillId="11" borderId="90" xfId="0" applyNumberFormat="1" applyFont="1" applyFill="1" applyBorder="1" applyAlignment="1">
      <alignment horizontal="center" vertical="center"/>
    </xf>
    <xf numFmtId="3" fontId="16" fillId="11" borderId="52" xfId="0" applyNumberFormat="1" applyFont="1" applyFill="1" applyBorder="1" applyAlignment="1">
      <alignment horizontal="center" vertical="center"/>
    </xf>
    <xf numFmtId="3" fontId="16" fillId="11" borderId="87" xfId="0" applyNumberFormat="1" applyFont="1" applyFill="1" applyBorder="1" applyAlignment="1">
      <alignment horizontal="center" vertical="center"/>
    </xf>
    <xf numFmtId="3" fontId="16" fillId="11" borderId="5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7" fillId="0" borderId="71" xfId="0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0" fontId="17" fillId="0" borderId="73" xfId="0" applyFont="1" applyFill="1" applyBorder="1" applyAlignment="1">
      <alignment horizontal="center" vertical="center"/>
    </xf>
    <xf numFmtId="1" fontId="17" fillId="0" borderId="85" xfId="0" applyNumberFormat="1" applyFont="1" applyFill="1" applyBorder="1" applyAlignment="1">
      <alignment horizontal="center" vertical="center"/>
    </xf>
    <xf numFmtId="1" fontId="17" fillId="0" borderId="50" xfId="0" applyNumberFormat="1" applyFont="1" applyFill="1" applyBorder="1" applyAlignment="1">
      <alignment horizontal="center" vertical="center"/>
    </xf>
    <xf numFmtId="1" fontId="17" fillId="0" borderId="70" xfId="0" applyNumberFormat="1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76" xfId="0" applyFont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0" fontId="28" fillId="10" borderId="4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2" xfId="0" applyFont="1" applyBorder="1" applyAlignment="1"/>
    <xf numFmtId="0" fontId="30" fillId="0" borderId="0" xfId="0" applyFont="1"/>
    <xf numFmtId="0" fontId="2" fillId="0" borderId="5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0" fillId="0" borderId="0" xfId="0" applyFont="1" applyBorder="1"/>
    <xf numFmtId="0" fontId="10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30" fillId="0" borderId="5" xfId="0" applyFont="1" applyBorder="1" applyAlignment="1">
      <alignment wrapText="1"/>
    </xf>
    <xf numFmtId="0" fontId="30" fillId="0" borderId="7" xfId="0" applyFont="1" applyBorder="1" applyAlignment="1">
      <alignment wrapText="1"/>
    </xf>
    <xf numFmtId="0" fontId="29" fillId="0" borderId="44" xfId="0" applyFont="1" applyFill="1" applyBorder="1" applyAlignment="1">
      <alignment horizontal="center" vertical="center"/>
    </xf>
    <xf numFmtId="3" fontId="29" fillId="0" borderId="33" xfId="0" applyNumberFormat="1" applyFont="1" applyFill="1" applyBorder="1" applyAlignment="1">
      <alignment horizontal="center" vertical="center"/>
    </xf>
    <xf numFmtId="3" fontId="29" fillId="0" borderId="34" xfId="0" applyNumberFormat="1" applyFont="1" applyFill="1" applyBorder="1" applyAlignment="1">
      <alignment horizontal="center" vertical="center"/>
    </xf>
    <xf numFmtId="1" fontId="28" fillId="2" borderId="33" xfId="0" applyNumberFormat="1" applyFont="1" applyFill="1" applyBorder="1" applyAlignment="1">
      <alignment horizontal="center" vertical="center"/>
    </xf>
    <xf numFmtId="1" fontId="28" fillId="2" borderId="34" xfId="0" applyNumberFormat="1" applyFont="1" applyFill="1" applyBorder="1" applyAlignment="1">
      <alignment horizontal="center" vertical="center"/>
    </xf>
    <xf numFmtId="1" fontId="28" fillId="2" borderId="54" xfId="0" applyNumberFormat="1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1" fontId="28" fillId="2" borderId="41" xfId="0" applyNumberFormat="1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/>
    </xf>
    <xf numFmtId="3" fontId="29" fillId="0" borderId="36" xfId="0" applyNumberFormat="1" applyFont="1" applyFill="1" applyBorder="1" applyAlignment="1">
      <alignment horizontal="center" vertical="center"/>
    </xf>
    <xf numFmtId="3" fontId="29" fillId="0" borderId="32" xfId="0" applyNumberFormat="1" applyFont="1" applyFill="1" applyBorder="1" applyAlignment="1">
      <alignment horizontal="center" vertical="center"/>
    </xf>
    <xf numFmtId="1" fontId="28" fillId="2" borderId="36" xfId="0" applyNumberFormat="1" applyFont="1" applyFill="1" applyBorder="1" applyAlignment="1">
      <alignment horizontal="center" vertical="center"/>
    </xf>
    <xf numFmtId="1" fontId="28" fillId="2" borderId="32" xfId="0" applyNumberFormat="1" applyFont="1" applyFill="1" applyBorder="1" applyAlignment="1">
      <alignment horizontal="center" vertical="center"/>
    </xf>
    <xf numFmtId="1" fontId="28" fillId="2" borderId="19" xfId="0" applyNumberFormat="1" applyFont="1" applyFill="1" applyBorder="1" applyAlignment="1">
      <alignment horizontal="center" vertical="center"/>
    </xf>
    <xf numFmtId="0" fontId="28" fillId="2" borderId="45" xfId="0" applyFont="1" applyFill="1" applyBorder="1" applyAlignment="1">
      <alignment horizontal="center" vertical="center"/>
    </xf>
    <xf numFmtId="1" fontId="28" fillId="2" borderId="42" xfId="0" applyNumberFormat="1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3" fontId="29" fillId="0" borderId="86" xfId="0" applyNumberFormat="1" applyFont="1" applyFill="1" applyBorder="1" applyAlignment="1">
      <alignment horizontal="center" vertical="center"/>
    </xf>
    <xf numFmtId="3" fontId="29" fillId="0" borderId="48" xfId="0" applyNumberFormat="1" applyFont="1" applyFill="1" applyBorder="1" applyAlignment="1">
      <alignment horizontal="center" vertical="center"/>
    </xf>
    <xf numFmtId="1" fontId="28" fillId="2" borderId="86" xfId="0" applyNumberFormat="1" applyFont="1" applyFill="1" applyBorder="1" applyAlignment="1">
      <alignment horizontal="center" vertical="center"/>
    </xf>
    <xf numFmtId="1" fontId="28" fillId="2" borderId="48" xfId="0" applyNumberFormat="1" applyFont="1" applyFill="1" applyBorder="1" applyAlignment="1">
      <alignment horizontal="center" vertical="center"/>
    </xf>
    <xf numFmtId="1" fontId="28" fillId="2" borderId="55" xfId="0" applyNumberFormat="1" applyFont="1" applyFill="1" applyBorder="1" applyAlignment="1">
      <alignment horizontal="center" vertical="center"/>
    </xf>
    <xf numFmtId="0" fontId="28" fillId="2" borderId="59" xfId="0" applyFont="1" applyFill="1" applyBorder="1" applyAlignment="1">
      <alignment horizontal="center" vertical="center"/>
    </xf>
    <xf numFmtId="1" fontId="28" fillId="2" borderId="6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1" fontId="28" fillId="2" borderId="52" xfId="0" applyNumberFormat="1" applyFont="1" applyFill="1" applyBorder="1" applyAlignment="1">
      <alignment horizontal="center" vertical="center"/>
    </xf>
    <xf numFmtId="1" fontId="28" fillId="2" borderId="87" xfId="0" applyNumberFormat="1" applyFont="1" applyFill="1" applyBorder="1" applyAlignment="1">
      <alignment horizontal="center" vertical="center"/>
    </xf>
    <xf numFmtId="1" fontId="28" fillId="2" borderId="88" xfId="0" applyNumberFormat="1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1" fontId="28" fillId="2" borderId="4" xfId="0" applyNumberFormat="1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80" xfId="0" applyFont="1" applyFill="1" applyBorder="1" applyAlignment="1">
      <alignment horizontal="center" vertical="center"/>
    </xf>
    <xf numFmtId="1" fontId="28" fillId="2" borderId="43" xfId="0" applyNumberFormat="1" applyFont="1" applyFill="1" applyBorder="1" applyAlignment="1">
      <alignment horizontal="center" vertical="center"/>
    </xf>
    <xf numFmtId="1" fontId="28" fillId="2" borderId="50" xfId="0" applyNumberFormat="1" applyFont="1" applyFill="1" applyBorder="1" applyAlignment="1">
      <alignment horizontal="center" vertical="center"/>
    </xf>
    <xf numFmtId="1" fontId="28" fillId="2" borderId="70" xfId="0" applyNumberFormat="1" applyFont="1" applyFill="1" applyBorder="1" applyAlignment="1">
      <alignment horizontal="center" vertical="center"/>
    </xf>
    <xf numFmtId="0" fontId="28" fillId="2" borderId="60" xfId="0" applyFont="1" applyFill="1" applyBorder="1" applyAlignment="1">
      <alignment horizontal="center" vertical="center"/>
    </xf>
    <xf numFmtId="1" fontId="28" fillId="2" borderId="63" xfId="0" applyNumberFormat="1" applyFont="1" applyFill="1" applyBorder="1" applyAlignment="1">
      <alignment horizontal="center" vertical="center"/>
    </xf>
    <xf numFmtId="3" fontId="29" fillId="0" borderId="38" xfId="0" applyNumberFormat="1" applyFont="1" applyFill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center"/>
    </xf>
    <xf numFmtId="1" fontId="28" fillId="2" borderId="85" xfId="0" applyNumberFormat="1" applyFont="1" applyFill="1" applyBorder="1" applyAlignment="1">
      <alignment horizontal="center" vertical="center"/>
    </xf>
    <xf numFmtId="3" fontId="33" fillId="0" borderId="19" xfId="0" applyNumberFormat="1" applyFont="1" applyFill="1" applyBorder="1" applyAlignment="1">
      <alignment horizontal="center" vertical="center"/>
    </xf>
    <xf numFmtId="1" fontId="28" fillId="2" borderId="57" xfId="0" applyNumberFormat="1" applyFont="1" applyFill="1" applyBorder="1" applyAlignment="1">
      <alignment horizontal="center" vertical="center"/>
    </xf>
    <xf numFmtId="1" fontId="28" fillId="2" borderId="89" xfId="0" applyNumberFormat="1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horizontal="center" vertical="center"/>
    </xf>
    <xf numFmtId="0" fontId="17" fillId="0" borderId="80" xfId="0" applyFont="1" applyFill="1" applyBorder="1" applyAlignment="1">
      <alignment horizontal="center" vertical="center"/>
    </xf>
    <xf numFmtId="1" fontId="27" fillId="2" borderId="52" xfId="0" applyNumberFormat="1" applyFont="1" applyFill="1" applyBorder="1" applyAlignment="1">
      <alignment horizontal="center" vertical="center"/>
    </xf>
    <xf numFmtId="1" fontId="27" fillId="2" borderId="4" xfId="0" applyNumberFormat="1" applyFont="1" applyFill="1" applyBorder="1" applyAlignment="1">
      <alignment horizontal="center" vertical="center"/>
    </xf>
    <xf numFmtId="1" fontId="27" fillId="2" borderId="71" xfId="0" applyNumberFormat="1" applyFont="1" applyFill="1" applyBorder="1" applyAlignment="1">
      <alignment horizontal="center" vertical="center"/>
    </xf>
    <xf numFmtId="1" fontId="27" fillId="2" borderId="72" xfId="0" applyNumberFormat="1" applyFont="1" applyFill="1" applyBorder="1" applyAlignment="1">
      <alignment horizontal="center" vertical="center"/>
    </xf>
    <xf numFmtId="1" fontId="27" fillId="2" borderId="73" xfId="0" applyNumberFormat="1" applyFont="1" applyFill="1" applyBorder="1" applyAlignment="1">
      <alignment horizontal="center" vertical="center"/>
    </xf>
    <xf numFmtId="1" fontId="27" fillId="2" borderId="11" xfId="0" applyNumberFormat="1" applyFont="1" applyFill="1" applyBorder="1" applyAlignment="1">
      <alignment horizontal="center" vertical="center"/>
    </xf>
    <xf numFmtId="3" fontId="16" fillId="5" borderId="52" xfId="0" applyNumberFormat="1" applyFont="1" applyFill="1" applyBorder="1" applyAlignment="1">
      <alignment horizontal="center" vertical="center"/>
    </xf>
    <xf numFmtId="3" fontId="16" fillId="5" borderId="87" xfId="0" applyNumberFormat="1" applyFont="1" applyFill="1" applyBorder="1" applyAlignment="1">
      <alignment horizontal="center" vertical="center"/>
    </xf>
    <xf numFmtId="3" fontId="16" fillId="5" borderId="88" xfId="0" applyNumberFormat="1" applyFont="1" applyFill="1" applyBorder="1" applyAlignment="1">
      <alignment horizontal="center" vertical="center"/>
    </xf>
    <xf numFmtId="3" fontId="16" fillId="5" borderId="4" xfId="0" applyNumberFormat="1" applyFont="1" applyFill="1" applyBorder="1" applyAlignment="1">
      <alignment horizontal="center" vertical="center"/>
    </xf>
    <xf numFmtId="3" fontId="16" fillId="5" borderId="10" xfId="0" applyNumberFormat="1" applyFont="1" applyFill="1" applyBorder="1" applyAlignment="1">
      <alignment horizontal="center" vertical="center"/>
    </xf>
    <xf numFmtId="3" fontId="20" fillId="0" borderId="86" xfId="0" applyNumberFormat="1" applyFont="1" applyFill="1" applyBorder="1" applyAlignment="1">
      <alignment horizontal="center" vertical="center"/>
    </xf>
    <xf numFmtId="3" fontId="20" fillId="0" borderId="48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52" xfId="0" applyNumberFormat="1" applyFont="1" applyFill="1" applyBorder="1" applyAlignment="1">
      <alignment horizontal="center" vertical="center"/>
    </xf>
    <xf numFmtId="3" fontId="20" fillId="0" borderId="87" xfId="0" applyNumberFormat="1" applyFont="1" applyFill="1" applyBorder="1" applyAlignment="1">
      <alignment horizontal="center" vertical="center"/>
    </xf>
    <xf numFmtId="3" fontId="20" fillId="0" borderId="88" xfId="0" applyNumberFormat="1" applyFont="1" applyFill="1" applyBorder="1" applyAlignment="1">
      <alignment horizontal="center" vertical="center"/>
    </xf>
    <xf numFmtId="3" fontId="20" fillId="0" borderId="70" xfId="0" applyNumberFormat="1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/>
    </xf>
    <xf numFmtId="0" fontId="29" fillId="0" borderId="75" xfId="0" applyFont="1" applyFill="1" applyBorder="1" applyAlignment="1">
      <alignment horizontal="center" vertical="center"/>
    </xf>
    <xf numFmtId="0" fontId="17" fillId="0" borderId="76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1" fontId="27" fillId="0" borderId="77" xfId="0" applyNumberFormat="1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0" fontId="35" fillId="0" borderId="51" xfId="0" applyFont="1" applyFill="1" applyBorder="1" applyAlignment="1">
      <alignment horizontal="center" vertical="center"/>
    </xf>
    <xf numFmtId="1" fontId="27" fillId="0" borderId="71" xfId="0" applyNumberFormat="1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17" fillId="0" borderId="75" xfId="0" applyFont="1" applyFill="1" applyBorder="1" applyAlignment="1">
      <alignment horizontal="left" vertical="center"/>
    </xf>
    <xf numFmtId="1" fontId="28" fillId="2" borderId="58" xfId="0" applyNumberFormat="1" applyFont="1" applyFill="1" applyBorder="1" applyAlignment="1">
      <alignment horizontal="center" vertical="center"/>
    </xf>
    <xf numFmtId="1" fontId="28" fillId="2" borderId="74" xfId="0" applyNumberFormat="1" applyFont="1" applyFill="1" applyBorder="1" applyAlignment="1">
      <alignment horizontal="center" vertical="center"/>
    </xf>
    <xf numFmtId="1" fontId="28" fillId="2" borderId="75" xfId="0" applyNumberFormat="1" applyFont="1" applyFill="1" applyBorder="1" applyAlignment="1">
      <alignment horizontal="center" vertical="center"/>
    </xf>
    <xf numFmtId="1" fontId="28" fillId="2" borderId="76" xfId="0" applyNumberFormat="1" applyFont="1" applyFill="1" applyBorder="1" applyAlignment="1">
      <alignment horizontal="center" vertical="center"/>
    </xf>
    <xf numFmtId="0" fontId="28" fillId="2" borderId="41" xfId="0" applyFont="1" applyFill="1" applyBorder="1" applyAlignment="1">
      <alignment horizontal="center" vertical="center"/>
    </xf>
    <xf numFmtId="0" fontId="28" fillId="2" borderId="42" xfId="0" applyFont="1" applyFill="1" applyBorder="1" applyAlignment="1">
      <alignment horizontal="center" vertical="center"/>
    </xf>
    <xf numFmtId="0" fontId="28" fillId="2" borderId="4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2" fillId="0" borderId="54" xfId="0" applyFont="1" applyBorder="1" applyAlignment="1">
      <alignment horizontal="left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0" fillId="8" borderId="12" xfId="0" applyFont="1" applyFill="1" applyBorder="1" applyAlignment="1">
      <alignment horizontal="left" vertical="center"/>
    </xf>
    <xf numFmtId="0" fontId="10" fillId="8" borderId="13" xfId="0" applyFont="1" applyFill="1" applyBorder="1" applyAlignment="1">
      <alignment horizontal="left" vertical="center"/>
    </xf>
    <xf numFmtId="0" fontId="12" fillId="0" borderId="36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" fontId="12" fillId="0" borderId="36" xfId="0" applyNumberFormat="1" applyFont="1" applyBorder="1" applyAlignment="1">
      <alignment horizontal="center" vertical="center"/>
    </xf>
    <xf numFmtId="1" fontId="12" fillId="0" borderId="32" xfId="0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/>
    </xf>
    <xf numFmtId="0" fontId="12" fillId="0" borderId="36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12" fillId="0" borderId="58" xfId="0" applyFont="1" applyBorder="1" applyAlignment="1">
      <alignment horizontal="left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1" fontId="12" fillId="0" borderId="38" xfId="0" applyNumberFormat="1" applyFont="1" applyBorder="1" applyAlignment="1">
      <alignment horizontal="center" vertical="center"/>
    </xf>
    <xf numFmtId="1" fontId="12" fillId="0" borderId="39" xfId="0" applyNumberFormat="1" applyFont="1" applyBorder="1" applyAlignment="1">
      <alignment horizontal="center" vertical="center"/>
    </xf>
    <xf numFmtId="1" fontId="12" fillId="0" borderId="58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left"/>
    </xf>
    <xf numFmtId="0" fontId="12" fillId="0" borderId="35" xfId="0" applyFont="1" applyBorder="1" applyAlignment="1">
      <alignment horizontal="center"/>
    </xf>
    <xf numFmtId="1" fontId="12" fillId="0" borderId="33" xfId="0" applyNumberFormat="1" applyFont="1" applyBorder="1" applyAlignment="1">
      <alignment horizontal="center" vertical="center"/>
    </xf>
    <xf numFmtId="1" fontId="12" fillId="0" borderId="34" xfId="0" applyNumberFormat="1" applyFont="1" applyBorder="1" applyAlignment="1">
      <alignment horizontal="center" vertical="center"/>
    </xf>
    <xf numFmtId="1" fontId="12" fillId="0" borderId="54" xfId="0" applyNumberFormat="1" applyFont="1" applyBorder="1" applyAlignment="1">
      <alignment horizontal="center" vertical="center"/>
    </xf>
    <xf numFmtId="0" fontId="17" fillId="0" borderId="36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left" vertical="center"/>
    </xf>
    <xf numFmtId="0" fontId="17" fillId="0" borderId="37" xfId="0" applyFont="1" applyFill="1" applyBorder="1" applyAlignment="1">
      <alignment horizontal="left" vertical="center"/>
    </xf>
    <xf numFmtId="0" fontId="17" fillId="0" borderId="45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17" fillId="0" borderId="75" xfId="0" applyFont="1" applyFill="1" applyBorder="1" applyAlignment="1">
      <alignment horizontal="left" vertical="center"/>
    </xf>
    <xf numFmtId="0" fontId="28" fillId="0" borderId="38" xfId="0" applyFont="1" applyFill="1" applyBorder="1" applyAlignment="1">
      <alignment horizontal="left" vertical="center"/>
    </xf>
    <xf numFmtId="0" fontId="28" fillId="0" borderId="39" xfId="0" applyFont="1" applyFill="1" applyBorder="1" applyAlignment="1">
      <alignment horizontal="left" vertical="center"/>
    </xf>
    <xf numFmtId="0" fontId="28" fillId="0" borderId="4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8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2" fillId="0" borderId="40" xfId="0" applyFont="1" applyBorder="1" applyAlignment="1">
      <alignment horizontal="center"/>
    </xf>
    <xf numFmtId="0" fontId="12" fillId="0" borderId="37" xfId="0" applyFont="1" applyBorder="1" applyAlignment="1">
      <alignment horizontal="left"/>
    </xf>
    <xf numFmtId="0" fontId="10" fillId="5" borderId="1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1" fontId="10" fillId="8" borderId="5" xfId="0" applyNumberFormat="1" applyFont="1" applyFill="1" applyBorder="1" applyAlignment="1">
      <alignment horizontal="center" vertical="center" wrapText="1"/>
    </xf>
    <xf numFmtId="1" fontId="10" fillId="8" borderId="0" xfId="0" applyNumberFormat="1" applyFont="1" applyFill="1" applyBorder="1" applyAlignment="1">
      <alignment horizontal="center" vertical="center" wrapText="1"/>
    </xf>
    <xf numFmtId="1" fontId="10" fillId="8" borderId="6" xfId="0" applyNumberFormat="1" applyFont="1" applyFill="1" applyBorder="1" applyAlignment="1">
      <alignment horizontal="center" vertical="center" wrapText="1"/>
    </xf>
    <xf numFmtId="1" fontId="10" fillId="8" borderId="2" xfId="0" applyNumberFormat="1" applyFont="1" applyFill="1" applyBorder="1" applyAlignment="1">
      <alignment horizontal="center" vertical="center" wrapText="1"/>
    </xf>
    <xf numFmtId="1" fontId="10" fillId="8" borderId="15" xfId="0" applyNumberFormat="1" applyFont="1" applyFill="1" applyBorder="1" applyAlignment="1">
      <alignment horizontal="center" vertical="center" wrapText="1"/>
    </xf>
    <xf numFmtId="1" fontId="10" fillId="8" borderId="3" xfId="0" applyNumberFormat="1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left"/>
    </xf>
    <xf numFmtId="0" fontId="29" fillId="0" borderId="39" xfId="0" applyFont="1" applyFill="1" applyBorder="1" applyAlignment="1">
      <alignment horizontal="left"/>
    </xf>
    <xf numFmtId="0" fontId="29" fillId="0" borderId="40" xfId="0" applyFont="1" applyFill="1" applyBorder="1" applyAlignment="1">
      <alignment horizontal="left"/>
    </xf>
    <xf numFmtId="0" fontId="16" fillId="0" borderId="4" xfId="0" applyFont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 textRotation="90" wrapText="1"/>
    </xf>
    <xf numFmtId="49" fontId="10" fillId="2" borderId="14" xfId="0" applyNumberFormat="1" applyFont="1" applyFill="1" applyBorder="1" applyAlignment="1">
      <alignment horizontal="center" vertical="center" textRotation="90" wrapText="1"/>
    </xf>
    <xf numFmtId="49" fontId="10" fillId="2" borderId="4" xfId="0" applyNumberFormat="1" applyFont="1" applyFill="1" applyBorder="1" applyAlignment="1">
      <alignment horizontal="center" vertical="center" textRotation="90" wrapText="1"/>
    </xf>
    <xf numFmtId="0" fontId="17" fillId="0" borderId="33" xfId="0" applyFont="1" applyFill="1" applyBorder="1" applyAlignment="1">
      <alignment horizontal="left" vertical="center"/>
    </xf>
    <xf numFmtId="0" fontId="17" fillId="0" borderId="34" xfId="0" applyFont="1" applyFill="1" applyBorder="1" applyAlignment="1">
      <alignment horizontal="left" vertical="center"/>
    </xf>
    <xf numFmtId="0" fontId="17" fillId="0" borderId="35" xfId="0" applyFont="1" applyFill="1" applyBorder="1" applyAlignment="1">
      <alignment horizontal="left" vertical="center"/>
    </xf>
    <xf numFmtId="0" fontId="28" fillId="0" borderId="36" xfId="0" applyFont="1" applyFill="1" applyBorder="1" applyAlignment="1">
      <alignment horizontal="left" vertical="center"/>
    </xf>
    <xf numFmtId="0" fontId="28" fillId="0" borderId="32" xfId="0" applyFont="1" applyFill="1" applyBorder="1" applyAlignment="1">
      <alignment horizontal="left" vertical="center"/>
    </xf>
    <xf numFmtId="0" fontId="28" fillId="0" borderId="37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30" fillId="0" borderId="6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left" vertical="center"/>
    </xf>
    <xf numFmtId="0" fontId="29" fillId="0" borderId="17" xfId="0" applyFont="1" applyFill="1" applyBorder="1" applyAlignment="1">
      <alignment horizontal="left" vertical="center"/>
    </xf>
    <xf numFmtId="0" fontId="29" fillId="0" borderId="25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left" vertical="center"/>
    </xf>
    <xf numFmtId="0" fontId="29" fillId="0" borderId="32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horizontal="left" vertical="center"/>
    </xf>
    <xf numFmtId="0" fontId="29" fillId="0" borderId="38" xfId="0" applyFont="1" applyFill="1" applyBorder="1" applyAlignment="1">
      <alignment horizontal="left" vertical="center"/>
    </xf>
    <xf numFmtId="0" fontId="29" fillId="0" borderId="39" xfId="0" applyFont="1" applyFill="1" applyBorder="1" applyAlignment="1">
      <alignment horizontal="left" vertical="center"/>
    </xf>
    <xf numFmtId="0" fontId="29" fillId="0" borderId="58" xfId="0" applyFont="1" applyFill="1" applyBorder="1" applyAlignment="1">
      <alignment horizontal="left" vertical="center"/>
    </xf>
    <xf numFmtId="0" fontId="29" fillId="0" borderId="82" xfId="0" applyFont="1" applyBorder="1" applyAlignment="1">
      <alignment horizontal="left"/>
    </xf>
    <xf numFmtId="0" fontId="29" fillId="0" borderId="83" xfId="0" applyFont="1" applyBorder="1" applyAlignment="1">
      <alignment horizontal="left"/>
    </xf>
    <xf numFmtId="0" fontId="29" fillId="0" borderId="12" xfId="0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29" fillId="0" borderId="24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/>
    </xf>
    <xf numFmtId="0" fontId="29" fillId="0" borderId="22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left" vertical="center"/>
    </xf>
    <xf numFmtId="0" fontId="29" fillId="0" borderId="34" xfId="0" applyFont="1" applyFill="1" applyBorder="1" applyAlignment="1">
      <alignment horizontal="left" vertical="center"/>
    </xf>
    <xf numFmtId="0" fontId="29" fillId="0" borderId="54" xfId="0" applyFont="1" applyFill="1" applyBorder="1" applyAlignment="1">
      <alignment horizontal="left" vertical="center"/>
    </xf>
    <xf numFmtId="0" fontId="29" fillId="0" borderId="26" xfId="0" applyFont="1" applyFill="1" applyBorder="1" applyAlignment="1">
      <alignment horizontal="left" vertical="center"/>
    </xf>
    <xf numFmtId="0" fontId="29" fillId="0" borderId="27" xfId="0" applyFont="1" applyFill="1" applyBorder="1" applyAlignment="1">
      <alignment horizontal="left" vertical="center"/>
    </xf>
    <xf numFmtId="0" fontId="29" fillId="0" borderId="28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left"/>
    </xf>
    <xf numFmtId="0" fontId="10" fillId="8" borderId="13" xfId="0" applyFont="1" applyFill="1" applyBorder="1" applyAlignment="1">
      <alignment horizontal="left"/>
    </xf>
    <xf numFmtId="0" fontId="10" fillId="8" borderId="10" xfId="0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1" fillId="7" borderId="9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" fontId="12" fillId="0" borderId="12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/>
    </xf>
    <xf numFmtId="0" fontId="12" fillId="10" borderId="13" xfId="0" applyFont="1" applyFill="1" applyBorder="1" applyAlignment="1">
      <alignment horizontal="center"/>
    </xf>
    <xf numFmtId="0" fontId="12" fillId="10" borderId="10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top" wrapText="1"/>
    </xf>
    <xf numFmtId="0" fontId="10" fillId="10" borderId="1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8" borderId="4" xfId="0" applyFont="1" applyFill="1" applyBorder="1" applyAlignment="1">
      <alignment horizontal="left" vertical="center"/>
    </xf>
    <xf numFmtId="0" fontId="16" fillId="8" borderId="12" xfId="0" applyFont="1" applyFill="1" applyBorder="1" applyAlignment="1">
      <alignment horizontal="left" vertical="center"/>
    </xf>
    <xf numFmtId="0" fontId="16" fillId="8" borderId="13" xfId="0" applyFont="1" applyFill="1" applyBorder="1" applyAlignment="1">
      <alignment horizontal="left" vertical="center"/>
    </xf>
    <xf numFmtId="1" fontId="16" fillId="8" borderId="5" xfId="0" applyNumberFormat="1" applyFont="1" applyFill="1" applyBorder="1" applyAlignment="1">
      <alignment horizontal="center" vertical="center" wrapText="1"/>
    </xf>
    <xf numFmtId="1" fontId="16" fillId="8" borderId="0" xfId="0" applyNumberFormat="1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1" fontId="16" fillId="0" borderId="33" xfId="0" applyNumberFormat="1" applyFont="1" applyFill="1" applyBorder="1" applyAlignment="1">
      <alignment horizontal="center" vertical="center"/>
    </xf>
    <xf numFmtId="1" fontId="16" fillId="0" borderId="34" xfId="0" applyNumberFormat="1" applyFont="1" applyFill="1" applyBorder="1" applyAlignment="1">
      <alignment horizontal="center" vertical="center"/>
    </xf>
    <xf numFmtId="1" fontId="16" fillId="0" borderId="35" xfId="0" applyNumberFormat="1" applyFont="1" applyFill="1" applyBorder="1" applyAlignment="1">
      <alignment horizontal="center" vertical="center"/>
    </xf>
    <xf numFmtId="1" fontId="16" fillId="0" borderId="36" xfId="0" applyNumberFormat="1" applyFont="1" applyFill="1" applyBorder="1" applyAlignment="1">
      <alignment horizontal="center" vertical="center"/>
    </xf>
    <xf numFmtId="1" fontId="16" fillId="0" borderId="32" xfId="0" applyNumberFormat="1" applyFont="1" applyFill="1" applyBorder="1" applyAlignment="1">
      <alignment horizontal="center" vertical="center"/>
    </xf>
    <xf numFmtId="1" fontId="16" fillId="0" borderId="37" xfId="0" applyNumberFormat="1" applyFont="1" applyFill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1" fontId="28" fillId="0" borderId="38" xfId="0" applyNumberFormat="1" applyFont="1" applyBorder="1" applyAlignment="1">
      <alignment horizontal="center" vertical="center"/>
    </xf>
    <xf numFmtId="1" fontId="28" fillId="0" borderId="39" xfId="0" applyNumberFormat="1" applyFont="1" applyBorder="1" applyAlignment="1">
      <alignment horizontal="center" vertical="center"/>
    </xf>
    <xf numFmtId="1" fontId="28" fillId="0" borderId="40" xfId="0" applyNumberFormat="1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1" fontId="28" fillId="0" borderId="36" xfId="0" applyNumberFormat="1" applyFont="1" applyBorder="1" applyAlignment="1">
      <alignment horizontal="center" vertical="center"/>
    </xf>
    <xf numFmtId="1" fontId="28" fillId="0" borderId="32" xfId="0" applyNumberFormat="1" applyFont="1" applyBorder="1" applyAlignment="1">
      <alignment horizontal="center" vertical="center"/>
    </xf>
    <xf numFmtId="1" fontId="28" fillId="0" borderId="19" xfId="0" applyNumberFormat="1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1" fontId="28" fillId="0" borderId="58" xfId="0" applyNumberFormat="1" applyFont="1" applyBorder="1" applyAlignment="1">
      <alignment horizontal="center" vertical="center"/>
    </xf>
    <xf numFmtId="1" fontId="16" fillId="8" borderId="2" xfId="0" applyNumberFormat="1" applyFont="1" applyFill="1" applyBorder="1" applyAlignment="1">
      <alignment horizontal="center" vertical="center" wrapText="1"/>
    </xf>
    <xf numFmtId="1" fontId="16" fillId="8" borderId="15" xfId="0" applyNumberFormat="1" applyFont="1" applyFill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1" fontId="28" fillId="0" borderId="33" xfId="0" applyNumberFormat="1" applyFont="1" applyBorder="1" applyAlignment="1">
      <alignment horizontal="center" vertical="center"/>
    </xf>
    <xf numFmtId="1" fontId="28" fillId="0" borderId="34" xfId="0" applyNumberFormat="1" applyFont="1" applyBorder="1" applyAlignment="1">
      <alignment horizontal="center" vertical="center"/>
    </xf>
    <xf numFmtId="1" fontId="28" fillId="0" borderId="54" xfId="0" applyNumberFormat="1" applyFont="1" applyBorder="1" applyAlignment="1">
      <alignment horizontal="center" vertical="center"/>
    </xf>
    <xf numFmtId="0" fontId="28" fillId="12" borderId="38" xfId="0" applyFont="1" applyFill="1" applyBorder="1" applyAlignment="1">
      <alignment horizontal="left" vertical="center"/>
    </xf>
    <xf numFmtId="0" fontId="28" fillId="12" borderId="39" xfId="0" applyFont="1" applyFill="1" applyBorder="1" applyAlignment="1">
      <alignment horizontal="left" vertical="center"/>
    </xf>
    <xf numFmtId="0" fontId="28" fillId="12" borderId="40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 textRotation="90" wrapText="1"/>
    </xf>
    <xf numFmtId="0" fontId="18" fillId="0" borderId="7" xfId="0" applyFont="1" applyFill="1" applyBorder="1" applyAlignment="1">
      <alignment horizontal="center" vertical="center" textRotation="90" wrapText="1"/>
    </xf>
    <xf numFmtId="0" fontId="18" fillId="0" borderId="12" xfId="0" applyFont="1" applyFill="1" applyBorder="1" applyAlignment="1">
      <alignment horizontal="center" vertical="center" textRotation="90" wrapText="1"/>
    </xf>
    <xf numFmtId="0" fontId="16" fillId="5" borderId="9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left" vertical="center"/>
    </xf>
    <xf numFmtId="0" fontId="29" fillId="0" borderId="65" xfId="0" applyFont="1" applyFill="1" applyBorder="1" applyAlignment="1">
      <alignment horizontal="left" vertical="center"/>
    </xf>
    <xf numFmtId="0" fontId="29" fillId="0" borderId="76" xfId="0" applyFont="1" applyFill="1" applyBorder="1" applyAlignment="1">
      <alignment horizontal="left" vertical="center"/>
    </xf>
    <xf numFmtId="0" fontId="17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textRotation="90"/>
    </xf>
    <xf numFmtId="0" fontId="26" fillId="7" borderId="9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28" fillId="12" borderId="45" xfId="0" applyFont="1" applyFill="1" applyBorder="1" applyAlignment="1">
      <alignment horizontal="left" vertical="center"/>
    </xf>
    <xf numFmtId="0" fontId="28" fillId="12" borderId="20" xfId="0" applyFont="1" applyFill="1" applyBorder="1" applyAlignment="1">
      <alignment horizontal="left" vertical="center"/>
    </xf>
    <xf numFmtId="0" fontId="28" fillId="12" borderId="75" xfId="0" applyFont="1" applyFill="1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center" vertical="center" textRotation="90" wrapText="1"/>
    </xf>
    <xf numFmtId="49" fontId="16" fillId="0" borderId="2" xfId="0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29" fillId="0" borderId="59" xfId="0" applyFont="1" applyFill="1" applyBorder="1" applyAlignment="1">
      <alignment horizontal="left" vertical="center"/>
    </xf>
    <xf numFmtId="0" fontId="29" fillId="0" borderId="80" xfId="0" applyFont="1" applyFill="1" applyBorder="1" applyAlignment="1">
      <alignment horizontal="left" vertical="center"/>
    </xf>
    <xf numFmtId="0" fontId="29" fillId="0" borderId="81" xfId="0" applyFont="1" applyFill="1" applyBorder="1" applyAlignment="1">
      <alignment horizontal="left" vertical="center"/>
    </xf>
    <xf numFmtId="0" fontId="17" fillId="12" borderId="33" xfId="0" applyFont="1" applyFill="1" applyBorder="1" applyAlignment="1">
      <alignment horizontal="left" vertical="center"/>
    </xf>
    <xf numFmtId="0" fontId="17" fillId="12" borderId="34" xfId="0" applyFont="1" applyFill="1" applyBorder="1" applyAlignment="1">
      <alignment horizontal="left" vertical="center"/>
    </xf>
    <xf numFmtId="0" fontId="17" fillId="12" borderId="35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1" fontId="26" fillId="2" borderId="4" xfId="0" applyNumberFormat="1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left" vertical="center"/>
    </xf>
    <xf numFmtId="0" fontId="20" fillId="0" borderId="26" xfId="0" applyFont="1" applyFill="1" applyBorder="1" applyAlignment="1">
      <alignment horizontal="left" vertical="center"/>
    </xf>
    <xf numFmtId="0" fontId="20" fillId="0" borderId="27" xfId="0" applyFont="1" applyFill="1" applyBorder="1" applyAlignment="1">
      <alignment horizontal="left" vertical="center"/>
    </xf>
    <xf numFmtId="0" fontId="20" fillId="0" borderId="28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285750</xdr:colOff>
      <xdr:row>49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FACA3E0B-C2DB-43F5-A717-ADF5282A3A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9601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285750</xdr:colOff>
      <xdr:row>48</xdr:row>
      <xdr:rowOff>38100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xmlns="" id="{508DD45F-D81A-4D85-AE74-1C4390A807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943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285750</xdr:colOff>
      <xdr:row>48</xdr:row>
      <xdr:rowOff>38100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xmlns="" id="{FBAF8932-BAED-4CB0-AFB3-FD1D00BC2B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24925" cy="943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285750</xdr:colOff>
      <xdr:row>44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210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285750</xdr:colOff>
      <xdr:row>43</xdr:row>
      <xdr:rowOff>38100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039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285750</xdr:colOff>
      <xdr:row>43</xdr:row>
      <xdr:rowOff>38100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039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285750</xdr:colOff>
      <xdr:row>47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66334D5C-4512-4213-A70B-8E7DD959EF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05875" cy="895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285750</xdr:colOff>
      <xdr:row>46</xdr:row>
      <xdr:rowOff>38100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xmlns="" id="{D0939C1A-F4E5-4C8D-B89A-9DF854E04D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05875" cy="8791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285750</xdr:colOff>
      <xdr:row>46</xdr:row>
      <xdr:rowOff>38100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xmlns="" id="{F85F3259-669E-4074-80D3-F4067777A9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05875" cy="8791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285750</xdr:colOff>
      <xdr:row>43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A02F4F0E-01EC-41B4-8780-4EC38DC114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3525" cy="9601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285750</xdr:colOff>
      <xdr:row>42</xdr:row>
      <xdr:rowOff>38100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xmlns="" id="{D8EFCA81-E65F-4D05-A181-72FAF4BA1D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3525" cy="943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285750</xdr:colOff>
      <xdr:row>42</xdr:row>
      <xdr:rowOff>38100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xmlns="" id="{C69499D0-3C39-4475-A7A9-43B2C86DD1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3525" cy="943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showGridLines="0" tabSelected="1" zoomScale="115" zoomScaleNormal="115" zoomScaleSheetLayoutView="90" zoomScalePageLayoutView="55" workbookViewId="0">
      <selection activeCell="B20" sqref="B20:B23"/>
    </sheetView>
  </sheetViews>
  <sheetFormatPr defaultRowHeight="12.75" x14ac:dyDescent="0.2"/>
  <cols>
    <col min="1" max="1" width="20.85546875" style="341" customWidth="1"/>
    <col min="2" max="2" width="14" style="341" customWidth="1"/>
    <col min="3" max="5" width="9.140625" style="341"/>
    <col min="6" max="6" width="14.7109375" style="341" customWidth="1"/>
    <col min="7" max="16384" width="9.140625" style="341"/>
  </cols>
  <sheetData>
    <row r="1" spans="1:19" ht="39" customHeight="1" thickBot="1" x14ac:dyDescent="0.25">
      <c r="A1" s="340" t="s">
        <v>0</v>
      </c>
      <c r="B1" s="537" t="s">
        <v>1</v>
      </c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8" t="s">
        <v>2</v>
      </c>
      <c r="S1" s="538"/>
    </row>
    <row r="2" spans="1:19" ht="13.5" thickBot="1" x14ac:dyDescent="0.25">
      <c r="A2" s="342"/>
      <c r="B2" s="542" t="s">
        <v>3</v>
      </c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39">
        <f>S66</f>
        <v>3633.333333333333</v>
      </c>
      <c r="S2" s="539"/>
    </row>
    <row r="3" spans="1:19" ht="13.5" thickBot="1" x14ac:dyDescent="0.25">
      <c r="A3" s="342"/>
      <c r="B3" s="343"/>
      <c r="C3" s="344"/>
      <c r="D3" s="344"/>
      <c r="E3" s="343"/>
      <c r="F3" s="540" t="s">
        <v>4</v>
      </c>
      <c r="G3" s="540"/>
      <c r="H3" s="540"/>
      <c r="I3" s="541" t="s">
        <v>103</v>
      </c>
      <c r="J3" s="541"/>
      <c r="K3" s="541"/>
      <c r="L3" s="541"/>
      <c r="M3" s="345"/>
      <c r="N3" s="346"/>
      <c r="O3" s="346"/>
      <c r="P3" s="346"/>
      <c r="Q3" s="347"/>
      <c r="R3" s="539"/>
      <c r="S3" s="539"/>
    </row>
    <row r="4" spans="1:19" ht="13.5" thickBot="1" x14ac:dyDescent="0.25">
      <c r="A4" s="348"/>
      <c r="B4" s="548" t="s">
        <v>5</v>
      </c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9" t="s">
        <v>6</v>
      </c>
      <c r="S4" s="549"/>
    </row>
    <row r="5" spans="1:19" ht="13.5" thickBot="1" x14ac:dyDescent="0.25">
      <c r="A5" s="349"/>
      <c r="B5" s="560" t="s">
        <v>102</v>
      </c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49"/>
      <c r="S5" s="549"/>
    </row>
    <row r="6" spans="1:19" x14ac:dyDescent="0.2">
      <c r="A6" s="349"/>
      <c r="B6" s="542" t="s">
        <v>7</v>
      </c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50">
        <v>40</v>
      </c>
      <c r="S6" s="551"/>
    </row>
    <row r="7" spans="1:19" ht="13.5" thickBot="1" x14ac:dyDescent="0.25">
      <c r="A7" s="349"/>
      <c r="B7" s="554" t="s">
        <v>8</v>
      </c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5"/>
      <c r="R7" s="552"/>
      <c r="S7" s="553"/>
    </row>
    <row r="8" spans="1:19" ht="13.5" thickBot="1" x14ac:dyDescent="0.25">
      <c r="A8" s="349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5"/>
      <c r="R8" s="558" t="s">
        <v>64</v>
      </c>
      <c r="S8" s="559"/>
    </row>
    <row r="9" spans="1:19" ht="13.5" thickBot="1" x14ac:dyDescent="0.25">
      <c r="A9" s="350"/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7"/>
      <c r="R9" s="558">
        <v>2019</v>
      </c>
      <c r="S9" s="559"/>
    </row>
    <row r="10" spans="1:19" ht="13.5" thickBot="1" x14ac:dyDescent="0.25">
      <c r="A10" s="538" t="s">
        <v>141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61"/>
      <c r="S10" s="561"/>
    </row>
    <row r="11" spans="1:19" ht="13.5" thickBot="1" x14ac:dyDescent="0.25">
      <c r="A11" s="565" t="s">
        <v>54</v>
      </c>
      <c r="B11" s="566" t="s">
        <v>9</v>
      </c>
      <c r="C11" s="566" t="s">
        <v>10</v>
      </c>
      <c r="D11" s="566"/>
      <c r="E11" s="566"/>
      <c r="F11" s="566"/>
      <c r="G11" s="567" t="s">
        <v>11</v>
      </c>
      <c r="H11" s="567" t="s">
        <v>12</v>
      </c>
      <c r="I11" s="567" t="s">
        <v>13</v>
      </c>
      <c r="J11" s="568" t="s">
        <v>39</v>
      </c>
      <c r="K11" s="568"/>
      <c r="L11" s="568"/>
      <c r="M11" s="568"/>
      <c r="N11" s="568" t="s">
        <v>40</v>
      </c>
      <c r="O11" s="568"/>
      <c r="P11" s="568"/>
      <c r="Q11" s="569"/>
      <c r="R11" s="83" t="s">
        <v>29</v>
      </c>
      <c r="S11" s="252" t="s">
        <v>29</v>
      </c>
    </row>
    <row r="12" spans="1:19" ht="13.5" thickBot="1" x14ac:dyDescent="0.25">
      <c r="A12" s="565"/>
      <c r="B12" s="566"/>
      <c r="C12" s="566"/>
      <c r="D12" s="566"/>
      <c r="E12" s="566"/>
      <c r="F12" s="566"/>
      <c r="G12" s="567"/>
      <c r="H12" s="567"/>
      <c r="I12" s="567"/>
      <c r="J12" s="254" t="s">
        <v>41</v>
      </c>
      <c r="K12" s="254" t="s">
        <v>42</v>
      </c>
      <c r="L12" s="254" t="s">
        <v>43</v>
      </c>
      <c r="M12" s="254" t="s">
        <v>44</v>
      </c>
      <c r="N12" s="254" t="s">
        <v>41</v>
      </c>
      <c r="O12" s="254" t="s">
        <v>42</v>
      </c>
      <c r="P12" s="254" t="s">
        <v>43</v>
      </c>
      <c r="Q12" s="254" t="s">
        <v>44</v>
      </c>
      <c r="R12" s="255" t="s">
        <v>58</v>
      </c>
      <c r="S12" s="256" t="s">
        <v>33</v>
      </c>
    </row>
    <row r="13" spans="1:19" ht="15" thickBot="1" x14ac:dyDescent="0.25">
      <c r="A13" s="565"/>
      <c r="B13" s="543" t="s">
        <v>14</v>
      </c>
      <c r="C13" s="544" t="s">
        <v>65</v>
      </c>
      <c r="D13" s="545"/>
      <c r="E13" s="545"/>
      <c r="F13" s="546"/>
      <c r="G13" s="99" t="s">
        <v>83</v>
      </c>
      <c r="H13" s="397" t="s">
        <v>95</v>
      </c>
      <c r="I13" s="351">
        <v>1</v>
      </c>
      <c r="J13" s="119">
        <v>2</v>
      </c>
      <c r="K13" s="120">
        <v>2</v>
      </c>
      <c r="L13" s="120">
        <v>2</v>
      </c>
      <c r="M13" s="198">
        <v>2</v>
      </c>
      <c r="N13" s="354">
        <f>(J13*$R$6)*50/60</f>
        <v>66.666666666666671</v>
      </c>
      <c r="O13" s="355">
        <f>(K13*$R$6)*50/60</f>
        <v>66.666666666666671</v>
      </c>
      <c r="P13" s="355">
        <f>(L13*$R$6)*50/60</f>
        <v>66.666666666666671</v>
      </c>
      <c r="Q13" s="356">
        <f>(M13*$R$6)*50/60</f>
        <v>66.666666666666671</v>
      </c>
      <c r="R13" s="357">
        <f>(J13+K13+L13+M13)*$R$6</f>
        <v>320</v>
      </c>
      <c r="S13" s="358">
        <f>SUM(N13:Q13)</f>
        <v>266.66666666666669</v>
      </c>
    </row>
    <row r="14" spans="1:19" ht="15" thickBot="1" x14ac:dyDescent="0.25">
      <c r="A14" s="565"/>
      <c r="B14" s="543"/>
      <c r="C14" s="582" t="s">
        <v>66</v>
      </c>
      <c r="D14" s="583"/>
      <c r="E14" s="583"/>
      <c r="F14" s="584"/>
      <c r="G14" s="100" t="s">
        <v>84</v>
      </c>
      <c r="H14" s="398" t="s">
        <v>96</v>
      </c>
      <c r="I14" s="359">
        <v>1</v>
      </c>
      <c r="J14" s="128">
        <v>2</v>
      </c>
      <c r="K14" s="129">
        <v>2</v>
      </c>
      <c r="L14" s="129">
        <v>0</v>
      </c>
      <c r="M14" s="211">
        <v>0</v>
      </c>
      <c r="N14" s="362">
        <f t="shared" ref="N14:N23" si="0">(J14*$R$6)*50/60</f>
        <v>66.666666666666671</v>
      </c>
      <c r="O14" s="363">
        <f t="shared" ref="O14:O23" si="1">(K14*$R$6)*50/60</f>
        <v>66.666666666666671</v>
      </c>
      <c r="P14" s="363">
        <f t="shared" ref="P14:P23" si="2">(L14*$R$6)*50/60</f>
        <v>0</v>
      </c>
      <c r="Q14" s="364">
        <f t="shared" ref="Q14:Q23" si="3">(M14*$R$6)*50/60</f>
        <v>0</v>
      </c>
      <c r="R14" s="365">
        <f>(J14+K14+L14+M14)*$R$6</f>
        <v>160</v>
      </c>
      <c r="S14" s="366">
        <f>SUM(N14:Q14)</f>
        <v>133.33333333333334</v>
      </c>
    </row>
    <row r="15" spans="1:19" ht="15" thickBot="1" x14ac:dyDescent="0.25">
      <c r="A15" s="565"/>
      <c r="B15" s="543"/>
      <c r="C15" s="562" t="s">
        <v>67</v>
      </c>
      <c r="D15" s="563"/>
      <c r="E15" s="563"/>
      <c r="F15" s="564"/>
      <c r="G15" s="100" t="s">
        <v>85</v>
      </c>
      <c r="H15" s="398" t="s">
        <v>96</v>
      </c>
      <c r="I15" s="359">
        <v>1</v>
      </c>
      <c r="J15" s="128">
        <v>2</v>
      </c>
      <c r="K15" s="129">
        <v>2</v>
      </c>
      <c r="L15" s="129">
        <v>0</v>
      </c>
      <c r="M15" s="211">
        <v>0</v>
      </c>
      <c r="N15" s="362">
        <f t="shared" si="0"/>
        <v>66.666666666666671</v>
      </c>
      <c r="O15" s="363">
        <f t="shared" si="1"/>
        <v>66.666666666666671</v>
      </c>
      <c r="P15" s="363">
        <f t="shared" si="2"/>
        <v>0</v>
      </c>
      <c r="Q15" s="364">
        <f t="shared" si="3"/>
        <v>0</v>
      </c>
      <c r="R15" s="365">
        <f>(J15+K15+L15+M15)*$R$6</f>
        <v>160</v>
      </c>
      <c r="S15" s="366">
        <f t="shared" ref="S15:S23" si="4">SUM(N15:Q15)</f>
        <v>133.33333333333334</v>
      </c>
    </row>
    <row r="16" spans="1:19" ht="15" thickBot="1" x14ac:dyDescent="0.25">
      <c r="A16" s="565"/>
      <c r="B16" s="543"/>
      <c r="C16" s="562" t="s">
        <v>76</v>
      </c>
      <c r="D16" s="563"/>
      <c r="E16" s="563"/>
      <c r="F16" s="564"/>
      <c r="G16" s="100" t="s">
        <v>94</v>
      </c>
      <c r="H16" s="398" t="s">
        <v>95</v>
      </c>
      <c r="I16" s="359">
        <v>1</v>
      </c>
      <c r="J16" s="128">
        <v>0</v>
      </c>
      <c r="K16" s="129">
        <v>2</v>
      </c>
      <c r="L16" s="129">
        <v>0</v>
      </c>
      <c r="M16" s="211">
        <v>2</v>
      </c>
      <c r="N16" s="362">
        <f t="shared" si="0"/>
        <v>0</v>
      </c>
      <c r="O16" s="363">
        <f t="shared" si="1"/>
        <v>66.666666666666671</v>
      </c>
      <c r="P16" s="363">
        <f t="shared" si="2"/>
        <v>0</v>
      </c>
      <c r="Q16" s="364">
        <f t="shared" si="3"/>
        <v>66.666666666666671</v>
      </c>
      <c r="R16" s="365">
        <f t="shared" ref="R16:R18" si="5">(J16+K16+L16+M16)*$R$6</f>
        <v>160</v>
      </c>
      <c r="S16" s="366">
        <f t="shared" si="4"/>
        <v>133.33333333333334</v>
      </c>
    </row>
    <row r="17" spans="1:19" ht="15" thickBot="1" x14ac:dyDescent="0.25">
      <c r="A17" s="565"/>
      <c r="B17" s="543"/>
      <c r="C17" s="562" t="s">
        <v>151</v>
      </c>
      <c r="D17" s="563"/>
      <c r="E17" s="563"/>
      <c r="F17" s="564"/>
      <c r="G17" s="100" t="s">
        <v>150</v>
      </c>
      <c r="H17" s="398" t="s">
        <v>95</v>
      </c>
      <c r="I17" s="359">
        <v>2</v>
      </c>
      <c r="J17" s="128">
        <v>0</v>
      </c>
      <c r="K17" s="129">
        <v>0</v>
      </c>
      <c r="L17" s="129">
        <v>2</v>
      </c>
      <c r="M17" s="211">
        <v>0</v>
      </c>
      <c r="N17" s="362">
        <f t="shared" si="0"/>
        <v>0</v>
      </c>
      <c r="O17" s="363">
        <f t="shared" si="1"/>
        <v>0</v>
      </c>
      <c r="P17" s="363">
        <f t="shared" si="2"/>
        <v>66.666666666666671</v>
      </c>
      <c r="Q17" s="364">
        <f t="shared" si="3"/>
        <v>0</v>
      </c>
      <c r="R17" s="365">
        <f t="shared" si="5"/>
        <v>80</v>
      </c>
      <c r="S17" s="366">
        <f t="shared" si="4"/>
        <v>66.666666666666671</v>
      </c>
    </row>
    <row r="18" spans="1:19" ht="15" thickBot="1" x14ac:dyDescent="0.25">
      <c r="A18" s="565"/>
      <c r="B18" s="543"/>
      <c r="C18" s="593" t="s">
        <v>146</v>
      </c>
      <c r="D18" s="594"/>
      <c r="E18" s="594"/>
      <c r="F18" s="595"/>
      <c r="G18" s="101" t="s">
        <v>149</v>
      </c>
      <c r="H18" s="399" t="s">
        <v>96</v>
      </c>
      <c r="I18" s="367">
        <v>2</v>
      </c>
      <c r="J18" s="419">
        <v>0</v>
      </c>
      <c r="K18" s="420">
        <v>0</v>
      </c>
      <c r="L18" s="420">
        <v>0</v>
      </c>
      <c r="M18" s="421">
        <v>2</v>
      </c>
      <c r="N18" s="370">
        <f t="shared" si="0"/>
        <v>0</v>
      </c>
      <c r="O18" s="371">
        <f t="shared" si="1"/>
        <v>0</v>
      </c>
      <c r="P18" s="371">
        <f t="shared" si="2"/>
        <v>0</v>
      </c>
      <c r="Q18" s="372">
        <f t="shared" si="3"/>
        <v>66.666666666666671</v>
      </c>
      <c r="R18" s="365">
        <f t="shared" si="5"/>
        <v>80</v>
      </c>
      <c r="S18" s="374">
        <f t="shared" si="4"/>
        <v>66.666666666666671</v>
      </c>
    </row>
    <row r="19" spans="1:19" ht="15" thickBot="1" x14ac:dyDescent="0.25">
      <c r="A19" s="565"/>
      <c r="B19" s="24" t="s">
        <v>15</v>
      </c>
      <c r="C19" s="579" t="s">
        <v>68</v>
      </c>
      <c r="D19" s="580"/>
      <c r="E19" s="580"/>
      <c r="F19" s="581"/>
      <c r="G19" s="102" t="s">
        <v>86</v>
      </c>
      <c r="H19" s="400" t="s">
        <v>95</v>
      </c>
      <c r="I19" s="375">
        <v>1</v>
      </c>
      <c r="J19" s="422">
        <v>3</v>
      </c>
      <c r="K19" s="423">
        <v>2</v>
      </c>
      <c r="L19" s="423">
        <v>2</v>
      </c>
      <c r="M19" s="424">
        <v>2</v>
      </c>
      <c r="N19" s="376">
        <f t="shared" si="0"/>
        <v>100</v>
      </c>
      <c r="O19" s="377">
        <f t="shared" si="1"/>
        <v>66.666666666666671</v>
      </c>
      <c r="P19" s="377">
        <f t="shared" si="2"/>
        <v>66.666666666666671</v>
      </c>
      <c r="Q19" s="378">
        <f t="shared" si="3"/>
        <v>66.666666666666671</v>
      </c>
      <c r="R19" s="379">
        <f t="shared" ref="R19:R24" si="6">(J19+K19+L19+M19)*$R$6</f>
        <v>360</v>
      </c>
      <c r="S19" s="380">
        <f t="shared" si="4"/>
        <v>300.00000000000006</v>
      </c>
    </row>
    <row r="20" spans="1:19" ht="15" thickBot="1" x14ac:dyDescent="0.25">
      <c r="A20" s="565"/>
      <c r="B20" s="547" t="s">
        <v>16</v>
      </c>
      <c r="C20" s="585" t="s">
        <v>69</v>
      </c>
      <c r="D20" s="586"/>
      <c r="E20" s="586"/>
      <c r="F20" s="586"/>
      <c r="G20" s="103" t="s">
        <v>87</v>
      </c>
      <c r="H20" s="401" t="s">
        <v>96</v>
      </c>
      <c r="I20" s="381">
        <v>1</v>
      </c>
      <c r="J20" s="149">
        <v>2</v>
      </c>
      <c r="K20" s="150">
        <v>0</v>
      </c>
      <c r="L20" s="150">
        <v>2</v>
      </c>
      <c r="M20" s="425">
        <v>0</v>
      </c>
      <c r="N20" s="354">
        <f t="shared" si="0"/>
        <v>66.666666666666671</v>
      </c>
      <c r="O20" s="355">
        <f t="shared" si="1"/>
        <v>0</v>
      </c>
      <c r="P20" s="355">
        <f t="shared" si="2"/>
        <v>66.666666666666671</v>
      </c>
      <c r="Q20" s="356">
        <f t="shared" si="3"/>
        <v>0</v>
      </c>
      <c r="R20" s="357">
        <f t="shared" si="6"/>
        <v>160</v>
      </c>
      <c r="S20" s="358">
        <f t="shared" si="4"/>
        <v>133.33333333333334</v>
      </c>
    </row>
    <row r="21" spans="1:19" ht="15" thickBot="1" x14ac:dyDescent="0.25">
      <c r="A21" s="565"/>
      <c r="B21" s="547"/>
      <c r="C21" s="562" t="s">
        <v>70</v>
      </c>
      <c r="D21" s="563"/>
      <c r="E21" s="563"/>
      <c r="F21" s="563"/>
      <c r="G21" s="104" t="s">
        <v>88</v>
      </c>
      <c r="H21" s="396" t="s">
        <v>96</v>
      </c>
      <c r="I21" s="382">
        <v>1</v>
      </c>
      <c r="J21" s="128">
        <v>0</v>
      </c>
      <c r="K21" s="129">
        <v>0</v>
      </c>
      <c r="L21" s="129">
        <v>2</v>
      </c>
      <c r="M21" s="211">
        <v>2</v>
      </c>
      <c r="N21" s="362">
        <f t="shared" si="0"/>
        <v>0</v>
      </c>
      <c r="O21" s="363">
        <f t="shared" si="1"/>
        <v>0</v>
      </c>
      <c r="P21" s="363">
        <f t="shared" si="2"/>
        <v>66.666666666666671</v>
      </c>
      <c r="Q21" s="364">
        <f t="shared" si="3"/>
        <v>66.666666666666671</v>
      </c>
      <c r="R21" s="365">
        <f t="shared" si="6"/>
        <v>160</v>
      </c>
      <c r="S21" s="366">
        <f t="shared" si="4"/>
        <v>133.33333333333334</v>
      </c>
    </row>
    <row r="22" spans="1:19" ht="15" thickBot="1" x14ac:dyDescent="0.25">
      <c r="A22" s="565"/>
      <c r="B22" s="547"/>
      <c r="C22" s="562" t="s">
        <v>71</v>
      </c>
      <c r="D22" s="563"/>
      <c r="E22" s="563"/>
      <c r="F22" s="563"/>
      <c r="G22" s="104" t="s">
        <v>89</v>
      </c>
      <c r="H22" s="396" t="s">
        <v>96</v>
      </c>
      <c r="I22" s="382">
        <v>1</v>
      </c>
      <c r="J22" s="128">
        <v>2</v>
      </c>
      <c r="K22" s="129">
        <v>0</v>
      </c>
      <c r="L22" s="129">
        <v>0</v>
      </c>
      <c r="M22" s="211">
        <v>2</v>
      </c>
      <c r="N22" s="362">
        <f t="shared" si="0"/>
        <v>66.666666666666671</v>
      </c>
      <c r="O22" s="363">
        <f t="shared" si="1"/>
        <v>0</v>
      </c>
      <c r="P22" s="363">
        <f t="shared" si="2"/>
        <v>0</v>
      </c>
      <c r="Q22" s="364">
        <f t="shared" si="3"/>
        <v>66.666666666666671</v>
      </c>
      <c r="R22" s="365">
        <f t="shared" si="6"/>
        <v>160</v>
      </c>
      <c r="S22" s="366">
        <f t="shared" si="4"/>
        <v>133.33333333333334</v>
      </c>
    </row>
    <row r="23" spans="1:19" ht="15" thickBot="1" x14ac:dyDescent="0.25">
      <c r="A23" s="565"/>
      <c r="B23" s="547"/>
      <c r="C23" s="577" t="s">
        <v>148</v>
      </c>
      <c r="D23" s="578"/>
      <c r="E23" s="578"/>
      <c r="F23" s="578"/>
      <c r="G23" s="253" t="s">
        <v>126</v>
      </c>
      <c r="H23" s="402" t="s">
        <v>96</v>
      </c>
      <c r="I23" s="383">
        <v>2</v>
      </c>
      <c r="J23" s="419">
        <v>0</v>
      </c>
      <c r="K23" s="420">
        <v>2</v>
      </c>
      <c r="L23" s="420">
        <v>0</v>
      </c>
      <c r="M23" s="421">
        <v>0</v>
      </c>
      <c r="N23" s="370">
        <f t="shared" si="0"/>
        <v>0</v>
      </c>
      <c r="O23" s="371">
        <f t="shared" si="1"/>
        <v>66.666666666666671</v>
      </c>
      <c r="P23" s="371">
        <f t="shared" si="2"/>
        <v>0</v>
      </c>
      <c r="Q23" s="372">
        <f t="shared" si="3"/>
        <v>0</v>
      </c>
      <c r="R23" s="373">
        <f t="shared" si="6"/>
        <v>80</v>
      </c>
      <c r="S23" s="374">
        <f t="shared" si="4"/>
        <v>66.666666666666671</v>
      </c>
    </row>
    <row r="24" spans="1:19" ht="15" thickBot="1" x14ac:dyDescent="0.25">
      <c r="A24" s="565"/>
      <c r="B24" s="570" t="s">
        <v>17</v>
      </c>
      <c r="C24" s="590" t="s">
        <v>74</v>
      </c>
      <c r="D24" s="591"/>
      <c r="E24" s="591"/>
      <c r="F24" s="592"/>
      <c r="G24" s="103" t="s">
        <v>92</v>
      </c>
      <c r="H24" s="401" t="s">
        <v>95</v>
      </c>
      <c r="I24" s="429">
        <v>1</v>
      </c>
      <c r="J24" s="119">
        <v>0</v>
      </c>
      <c r="K24" s="120">
        <v>2</v>
      </c>
      <c r="L24" s="120">
        <v>2</v>
      </c>
      <c r="M24" s="121">
        <v>0</v>
      </c>
      <c r="N24" s="354">
        <f t="shared" ref="N24:Q28" si="7">(J24*$R$6)*50/60</f>
        <v>0</v>
      </c>
      <c r="O24" s="355">
        <f t="shared" si="7"/>
        <v>66.666666666666671</v>
      </c>
      <c r="P24" s="355">
        <f t="shared" si="7"/>
        <v>66.666666666666671</v>
      </c>
      <c r="Q24" s="356">
        <f t="shared" si="7"/>
        <v>0</v>
      </c>
      <c r="R24" s="451">
        <f t="shared" si="6"/>
        <v>160</v>
      </c>
      <c r="S24" s="448">
        <f>SUM(N24:Q24)</f>
        <v>133.33333333333334</v>
      </c>
    </row>
    <row r="25" spans="1:19" ht="15" thickBot="1" x14ac:dyDescent="0.25">
      <c r="A25" s="565"/>
      <c r="B25" s="570"/>
      <c r="C25" s="571" t="s">
        <v>75</v>
      </c>
      <c r="D25" s="572"/>
      <c r="E25" s="572"/>
      <c r="F25" s="573"/>
      <c r="G25" s="104" t="s">
        <v>93</v>
      </c>
      <c r="H25" s="396" t="s">
        <v>95</v>
      </c>
      <c r="I25" s="430">
        <v>1</v>
      </c>
      <c r="J25" s="128">
        <v>2</v>
      </c>
      <c r="K25" s="129">
        <v>0</v>
      </c>
      <c r="L25" s="129">
        <v>2</v>
      </c>
      <c r="M25" s="130">
        <v>0</v>
      </c>
      <c r="N25" s="362">
        <f t="shared" si="7"/>
        <v>66.666666666666671</v>
      </c>
      <c r="O25" s="363">
        <f t="shared" si="7"/>
        <v>0</v>
      </c>
      <c r="P25" s="363">
        <f t="shared" si="7"/>
        <v>66.666666666666671</v>
      </c>
      <c r="Q25" s="364">
        <f t="shared" si="7"/>
        <v>0</v>
      </c>
      <c r="R25" s="452">
        <f t="shared" ref="R25:R28" si="8">(J25+K25+L25+M25)*$R$6</f>
        <v>160</v>
      </c>
      <c r="S25" s="449">
        <f>SUM(N25:Q25)</f>
        <v>133.33333333333334</v>
      </c>
    </row>
    <row r="26" spans="1:19" ht="15" thickBot="1" x14ac:dyDescent="0.25">
      <c r="A26" s="565"/>
      <c r="B26" s="570"/>
      <c r="C26" s="571" t="s">
        <v>72</v>
      </c>
      <c r="D26" s="572"/>
      <c r="E26" s="572"/>
      <c r="F26" s="573"/>
      <c r="G26" s="104" t="s">
        <v>90</v>
      </c>
      <c r="H26" s="396" t="s">
        <v>95</v>
      </c>
      <c r="I26" s="431">
        <v>1</v>
      </c>
      <c r="J26" s="128">
        <v>0</v>
      </c>
      <c r="K26" s="129">
        <v>2</v>
      </c>
      <c r="L26" s="129">
        <v>0</v>
      </c>
      <c r="M26" s="130">
        <v>2</v>
      </c>
      <c r="N26" s="362">
        <f t="shared" si="7"/>
        <v>0</v>
      </c>
      <c r="O26" s="363">
        <f t="shared" si="7"/>
        <v>66.666666666666671</v>
      </c>
      <c r="P26" s="363">
        <f t="shared" si="7"/>
        <v>0</v>
      </c>
      <c r="Q26" s="364">
        <f t="shared" si="7"/>
        <v>66.666666666666671</v>
      </c>
      <c r="R26" s="452">
        <f t="shared" si="8"/>
        <v>160</v>
      </c>
      <c r="S26" s="449">
        <f>SUM(N26:Q26)</f>
        <v>133.33333333333334</v>
      </c>
    </row>
    <row r="27" spans="1:19" ht="15" thickBot="1" x14ac:dyDescent="0.25">
      <c r="A27" s="565"/>
      <c r="B27" s="570"/>
      <c r="C27" s="571" t="s">
        <v>73</v>
      </c>
      <c r="D27" s="572"/>
      <c r="E27" s="572"/>
      <c r="F27" s="573"/>
      <c r="G27" s="104" t="s">
        <v>91</v>
      </c>
      <c r="H27" s="396" t="s">
        <v>95</v>
      </c>
      <c r="I27" s="431">
        <v>1</v>
      </c>
      <c r="J27" s="128">
        <v>2</v>
      </c>
      <c r="K27" s="129">
        <v>0</v>
      </c>
      <c r="L27" s="129">
        <v>0</v>
      </c>
      <c r="M27" s="130">
        <v>2</v>
      </c>
      <c r="N27" s="362">
        <f t="shared" si="7"/>
        <v>66.666666666666671</v>
      </c>
      <c r="O27" s="363">
        <f t="shared" si="7"/>
        <v>0</v>
      </c>
      <c r="P27" s="363">
        <f t="shared" si="7"/>
        <v>0</v>
      </c>
      <c r="Q27" s="364">
        <f t="shared" si="7"/>
        <v>66.666666666666671</v>
      </c>
      <c r="R27" s="452">
        <f t="shared" si="8"/>
        <v>160</v>
      </c>
      <c r="S27" s="449">
        <f>SUM(N27:Q27)</f>
        <v>133.33333333333334</v>
      </c>
    </row>
    <row r="28" spans="1:19" ht="15" thickBot="1" x14ac:dyDescent="0.25">
      <c r="A28" s="565"/>
      <c r="B28" s="570"/>
      <c r="C28" s="574" t="s">
        <v>156</v>
      </c>
      <c r="D28" s="575"/>
      <c r="E28" s="575"/>
      <c r="F28" s="576"/>
      <c r="G28" s="190" t="s">
        <v>158</v>
      </c>
      <c r="H28" s="403" t="s">
        <v>95</v>
      </c>
      <c r="I28" s="432">
        <v>2</v>
      </c>
      <c r="J28" s="427">
        <v>2</v>
      </c>
      <c r="K28" s="426">
        <v>0</v>
      </c>
      <c r="L28" s="426">
        <v>0</v>
      </c>
      <c r="M28" s="428">
        <v>0</v>
      </c>
      <c r="N28" s="162">
        <f t="shared" si="7"/>
        <v>66.666666666666671</v>
      </c>
      <c r="O28" s="163">
        <f t="shared" si="7"/>
        <v>0</v>
      </c>
      <c r="P28" s="163">
        <f t="shared" si="7"/>
        <v>0</v>
      </c>
      <c r="Q28" s="447">
        <f t="shared" si="7"/>
        <v>0</v>
      </c>
      <c r="R28" s="453">
        <f t="shared" si="8"/>
        <v>80</v>
      </c>
      <c r="S28" s="450">
        <f>SUM(N28:Q28)</f>
        <v>66.666666666666671</v>
      </c>
    </row>
    <row r="29" spans="1:19" ht="13.5" thickBot="1" x14ac:dyDescent="0.25">
      <c r="A29" s="587" t="s">
        <v>18</v>
      </c>
      <c r="B29" s="587"/>
      <c r="C29" s="588"/>
      <c r="D29" s="588"/>
      <c r="E29" s="588"/>
      <c r="F29" s="588"/>
      <c r="G29" s="588"/>
      <c r="H29" s="588"/>
      <c r="I29" s="589"/>
      <c r="J29" s="434">
        <f t="shared" ref="J29:S29" si="9">SUM(J13:J28)</f>
        <v>19</v>
      </c>
      <c r="K29" s="434">
        <f t="shared" si="9"/>
        <v>16</v>
      </c>
      <c r="L29" s="434">
        <f t="shared" si="9"/>
        <v>14</v>
      </c>
      <c r="M29" s="434">
        <f t="shared" si="9"/>
        <v>16</v>
      </c>
      <c r="N29" s="410">
        <f t="shared" si="9"/>
        <v>633.33333333333337</v>
      </c>
      <c r="O29" s="411">
        <f t="shared" si="9"/>
        <v>533.33333333333337</v>
      </c>
      <c r="P29" s="411">
        <f t="shared" si="9"/>
        <v>466.66666666666674</v>
      </c>
      <c r="Q29" s="412">
        <f t="shared" si="9"/>
        <v>533.33333333333337</v>
      </c>
      <c r="R29" s="413">
        <f t="shared" si="9"/>
        <v>2600</v>
      </c>
      <c r="S29" s="413">
        <f t="shared" si="9"/>
        <v>2166.6666666666661</v>
      </c>
    </row>
    <row r="30" spans="1:19" ht="15" thickBot="1" x14ac:dyDescent="0.25">
      <c r="A30" s="498" t="s">
        <v>56</v>
      </c>
      <c r="B30" s="531" t="s">
        <v>159</v>
      </c>
      <c r="C30" s="532"/>
      <c r="D30" s="532"/>
      <c r="E30" s="532"/>
      <c r="F30" s="533"/>
      <c r="G30" s="261" t="s">
        <v>114</v>
      </c>
      <c r="H30" s="397" t="s">
        <v>95</v>
      </c>
      <c r="I30" s="397">
        <v>2</v>
      </c>
      <c r="J30" s="119">
        <v>3</v>
      </c>
      <c r="K30" s="120">
        <v>0</v>
      </c>
      <c r="L30" s="120">
        <v>0</v>
      </c>
      <c r="M30" s="435">
        <v>0</v>
      </c>
      <c r="N30" s="391">
        <f t="shared" ref="N30:Q35" si="10">(J30*$R$6)*50/60</f>
        <v>100</v>
      </c>
      <c r="O30" s="385">
        <f t="shared" si="10"/>
        <v>0</v>
      </c>
      <c r="P30" s="385">
        <f t="shared" si="10"/>
        <v>0</v>
      </c>
      <c r="Q30" s="386">
        <f t="shared" si="10"/>
        <v>0</v>
      </c>
      <c r="R30" s="387">
        <f t="shared" ref="R30:R35" si="11">(J30+K30+L30+M30)*$R$6</f>
        <v>120</v>
      </c>
      <c r="S30" s="388">
        <f t="shared" ref="S30:S35" si="12">SUM(N30:Q30)</f>
        <v>100</v>
      </c>
    </row>
    <row r="31" spans="1:19" ht="15" thickBot="1" x14ac:dyDescent="0.25">
      <c r="A31" s="498"/>
      <c r="B31" s="489" t="s">
        <v>157</v>
      </c>
      <c r="C31" s="490"/>
      <c r="D31" s="490"/>
      <c r="E31" s="490"/>
      <c r="F31" s="491"/>
      <c r="G31" s="194" t="s">
        <v>133</v>
      </c>
      <c r="H31" s="398" t="s">
        <v>95</v>
      </c>
      <c r="I31" s="398">
        <v>1</v>
      </c>
      <c r="J31" s="195">
        <v>0</v>
      </c>
      <c r="K31" s="196">
        <v>0</v>
      </c>
      <c r="L31" s="196">
        <v>2</v>
      </c>
      <c r="M31" s="436">
        <v>0</v>
      </c>
      <c r="N31" s="393">
        <f t="shared" si="10"/>
        <v>0</v>
      </c>
      <c r="O31" s="363">
        <f t="shared" si="10"/>
        <v>0</v>
      </c>
      <c r="P31" s="363">
        <f t="shared" si="10"/>
        <v>66.666666666666671</v>
      </c>
      <c r="Q31" s="364">
        <f t="shared" si="10"/>
        <v>0</v>
      </c>
      <c r="R31" s="387">
        <f t="shared" si="11"/>
        <v>80</v>
      </c>
      <c r="S31" s="366">
        <f t="shared" si="12"/>
        <v>66.666666666666671</v>
      </c>
    </row>
    <row r="32" spans="1:19" ht="15" thickBot="1" x14ac:dyDescent="0.25">
      <c r="A32" s="499"/>
      <c r="B32" s="489" t="s">
        <v>120</v>
      </c>
      <c r="C32" s="490"/>
      <c r="D32" s="490"/>
      <c r="E32" s="490"/>
      <c r="F32" s="491"/>
      <c r="G32" s="194" t="s">
        <v>121</v>
      </c>
      <c r="H32" s="398" t="s">
        <v>95</v>
      </c>
      <c r="I32" s="398">
        <v>2</v>
      </c>
      <c r="J32" s="128">
        <v>0</v>
      </c>
      <c r="K32" s="129">
        <v>2</v>
      </c>
      <c r="L32" s="129">
        <v>0</v>
      </c>
      <c r="M32" s="436">
        <v>0</v>
      </c>
      <c r="N32" s="393">
        <f t="shared" si="10"/>
        <v>0</v>
      </c>
      <c r="O32" s="363">
        <f t="shared" si="10"/>
        <v>66.666666666666671</v>
      </c>
      <c r="P32" s="363">
        <f t="shared" si="10"/>
        <v>0</v>
      </c>
      <c r="Q32" s="364">
        <f t="shared" si="10"/>
        <v>0</v>
      </c>
      <c r="R32" s="387">
        <f t="shared" si="11"/>
        <v>80</v>
      </c>
      <c r="S32" s="366">
        <f t="shared" si="12"/>
        <v>66.666666666666671</v>
      </c>
    </row>
    <row r="33" spans="1:19" ht="15" thickBot="1" x14ac:dyDescent="0.25">
      <c r="A33" s="499"/>
      <c r="B33" s="489" t="s">
        <v>77</v>
      </c>
      <c r="C33" s="490"/>
      <c r="D33" s="490"/>
      <c r="E33" s="490"/>
      <c r="F33" s="491"/>
      <c r="G33" s="194" t="s">
        <v>106</v>
      </c>
      <c r="H33" s="398" t="s">
        <v>96</v>
      </c>
      <c r="I33" s="398">
        <v>2</v>
      </c>
      <c r="J33" s="128">
        <v>0</v>
      </c>
      <c r="K33" s="129">
        <v>2</v>
      </c>
      <c r="L33" s="129">
        <v>0</v>
      </c>
      <c r="M33" s="436">
        <v>0</v>
      </c>
      <c r="N33" s="393">
        <f t="shared" si="10"/>
        <v>0</v>
      </c>
      <c r="O33" s="363">
        <f t="shared" si="10"/>
        <v>66.666666666666671</v>
      </c>
      <c r="P33" s="363">
        <f t="shared" si="10"/>
        <v>0</v>
      </c>
      <c r="Q33" s="364">
        <f t="shared" si="10"/>
        <v>0</v>
      </c>
      <c r="R33" s="387">
        <f t="shared" si="11"/>
        <v>80</v>
      </c>
      <c r="S33" s="366">
        <f t="shared" si="12"/>
        <v>66.666666666666671</v>
      </c>
    </row>
    <row r="34" spans="1:19" ht="15" thickBot="1" x14ac:dyDescent="0.25">
      <c r="A34" s="499"/>
      <c r="B34" s="489" t="s">
        <v>78</v>
      </c>
      <c r="C34" s="490"/>
      <c r="D34" s="490"/>
      <c r="E34" s="490"/>
      <c r="F34" s="491"/>
      <c r="G34" s="194" t="s">
        <v>107</v>
      </c>
      <c r="H34" s="398" t="s">
        <v>96</v>
      </c>
      <c r="I34" s="398">
        <v>2</v>
      </c>
      <c r="J34" s="128">
        <v>0</v>
      </c>
      <c r="K34" s="129">
        <v>0</v>
      </c>
      <c r="L34" s="129">
        <v>2</v>
      </c>
      <c r="M34" s="436">
        <v>0</v>
      </c>
      <c r="N34" s="393">
        <f t="shared" si="10"/>
        <v>0</v>
      </c>
      <c r="O34" s="363">
        <f t="shared" si="10"/>
        <v>0</v>
      </c>
      <c r="P34" s="363">
        <f t="shared" si="10"/>
        <v>66.666666666666671</v>
      </c>
      <c r="Q34" s="364">
        <f t="shared" si="10"/>
        <v>0</v>
      </c>
      <c r="R34" s="387">
        <f t="shared" si="11"/>
        <v>80</v>
      </c>
      <c r="S34" s="366">
        <f t="shared" si="12"/>
        <v>66.666666666666671</v>
      </c>
    </row>
    <row r="35" spans="1:19" ht="15" thickBot="1" x14ac:dyDescent="0.25">
      <c r="A35" s="499"/>
      <c r="B35" s="492" t="s">
        <v>127</v>
      </c>
      <c r="C35" s="493"/>
      <c r="D35" s="493"/>
      <c r="E35" s="493"/>
      <c r="F35" s="494"/>
      <c r="G35" s="104" t="s">
        <v>132</v>
      </c>
      <c r="H35" s="398" t="s">
        <v>96</v>
      </c>
      <c r="I35" s="398">
        <v>2</v>
      </c>
      <c r="J35" s="128">
        <v>0</v>
      </c>
      <c r="K35" s="129">
        <v>0</v>
      </c>
      <c r="L35" s="129">
        <v>0</v>
      </c>
      <c r="M35" s="436">
        <v>2</v>
      </c>
      <c r="N35" s="393">
        <f t="shared" si="10"/>
        <v>0</v>
      </c>
      <c r="O35" s="363">
        <f t="shared" si="10"/>
        <v>0</v>
      </c>
      <c r="P35" s="363">
        <f t="shared" si="10"/>
        <v>0</v>
      </c>
      <c r="Q35" s="364">
        <f t="shared" si="10"/>
        <v>66.666666666666671</v>
      </c>
      <c r="R35" s="387">
        <f t="shared" si="11"/>
        <v>80</v>
      </c>
      <c r="S35" s="366">
        <f t="shared" si="12"/>
        <v>66.666666666666671</v>
      </c>
    </row>
    <row r="36" spans="1:19" ht="13.5" thickBot="1" x14ac:dyDescent="0.25">
      <c r="A36" s="499"/>
      <c r="B36" s="495"/>
      <c r="C36" s="496"/>
      <c r="D36" s="496"/>
      <c r="E36" s="496"/>
      <c r="F36" s="497"/>
      <c r="G36" s="190"/>
      <c r="H36" s="404"/>
      <c r="I36" s="433"/>
      <c r="J36" s="389"/>
      <c r="K36" s="390"/>
      <c r="L36" s="390"/>
      <c r="M36" s="437"/>
      <c r="N36" s="394"/>
      <c r="O36" s="371"/>
      <c r="P36" s="371"/>
      <c r="Q36" s="372"/>
      <c r="R36" s="373"/>
      <c r="S36" s="374"/>
    </row>
    <row r="37" spans="1:19" ht="13.5" thickBot="1" x14ac:dyDescent="0.25">
      <c r="A37" s="596" t="s">
        <v>138</v>
      </c>
      <c r="B37" s="596"/>
      <c r="C37" s="596"/>
      <c r="D37" s="596"/>
      <c r="E37" s="596"/>
      <c r="F37" s="596"/>
      <c r="G37" s="596"/>
      <c r="H37" s="596"/>
      <c r="I37" s="596"/>
      <c r="J37" s="441">
        <f t="shared" ref="J37:S37" si="13">SUM(J30:J36)</f>
        <v>3</v>
      </c>
      <c r="K37" s="441">
        <f t="shared" si="13"/>
        <v>4</v>
      </c>
      <c r="L37" s="441">
        <f t="shared" si="13"/>
        <v>4</v>
      </c>
      <c r="M37" s="441">
        <f t="shared" si="13"/>
        <v>2</v>
      </c>
      <c r="N37" s="408">
        <f t="shared" si="13"/>
        <v>100</v>
      </c>
      <c r="O37" s="408">
        <f t="shared" si="13"/>
        <v>133.33333333333334</v>
      </c>
      <c r="P37" s="408">
        <f t="shared" si="13"/>
        <v>133.33333333333334</v>
      </c>
      <c r="Q37" s="408">
        <f t="shared" si="13"/>
        <v>66.666666666666671</v>
      </c>
      <c r="R37" s="408">
        <f t="shared" si="13"/>
        <v>520</v>
      </c>
      <c r="S37" s="409">
        <f t="shared" si="13"/>
        <v>433.33333333333343</v>
      </c>
    </row>
    <row r="38" spans="1:19" x14ac:dyDescent="0.2">
      <c r="A38" s="528" t="s">
        <v>57</v>
      </c>
      <c r="B38" s="531" t="s">
        <v>82</v>
      </c>
      <c r="C38" s="532"/>
      <c r="D38" s="532"/>
      <c r="E38" s="532"/>
      <c r="F38" s="533"/>
      <c r="G38" s="263" t="s">
        <v>97</v>
      </c>
      <c r="H38" s="405" t="s">
        <v>95</v>
      </c>
      <c r="I38" s="406">
        <v>1</v>
      </c>
      <c r="J38" s="352">
        <v>2</v>
      </c>
      <c r="K38" s="353">
        <v>0</v>
      </c>
      <c r="L38" s="353">
        <v>0</v>
      </c>
      <c r="M38" s="442">
        <v>0</v>
      </c>
      <c r="N38" s="358">
        <f t="shared" ref="N38:N49" si="14">(J38*$R$6)*50/60</f>
        <v>66.666666666666671</v>
      </c>
      <c r="O38" s="391">
        <f t="shared" ref="O38:O49" si="15">(K38*$R$6)*50/60</f>
        <v>0</v>
      </c>
      <c r="P38" s="385">
        <f t="shared" ref="P38:P49" si="16">(L38*$R$6)*50/60</f>
        <v>0</v>
      </c>
      <c r="Q38" s="386">
        <f t="shared" ref="Q38:Q49" si="17">(M38*$R$6)*50/60</f>
        <v>0</v>
      </c>
      <c r="R38" s="387">
        <f>(J38+K38+L38+M38)*$R$6</f>
        <v>80</v>
      </c>
      <c r="S38" s="388">
        <f t="shared" ref="S38:S49" si="18">SUM(N38:Q38)</f>
        <v>66.666666666666671</v>
      </c>
    </row>
    <row r="39" spans="1:19" x14ac:dyDescent="0.2">
      <c r="A39" s="529"/>
      <c r="B39" s="489" t="s">
        <v>154</v>
      </c>
      <c r="C39" s="490"/>
      <c r="D39" s="490"/>
      <c r="E39" s="490"/>
      <c r="F39" s="491"/>
      <c r="G39" s="98" t="s">
        <v>117</v>
      </c>
      <c r="H39" s="396" t="s">
        <v>109</v>
      </c>
      <c r="I39" s="334">
        <v>2</v>
      </c>
      <c r="J39" s="360">
        <v>3</v>
      </c>
      <c r="K39" s="361">
        <v>0</v>
      </c>
      <c r="L39" s="361">
        <v>0</v>
      </c>
      <c r="M39" s="392">
        <v>0</v>
      </c>
      <c r="N39" s="366">
        <f t="shared" si="14"/>
        <v>100</v>
      </c>
      <c r="O39" s="393">
        <f t="shared" si="15"/>
        <v>0</v>
      </c>
      <c r="P39" s="363">
        <f t="shared" si="16"/>
        <v>0</v>
      </c>
      <c r="Q39" s="364">
        <f t="shared" si="17"/>
        <v>0</v>
      </c>
      <c r="R39" s="387">
        <f t="shared" ref="R39:R49" si="19">(J39+K39+L39+M39)*$R$6</f>
        <v>120</v>
      </c>
      <c r="S39" s="366">
        <f t="shared" si="18"/>
        <v>100</v>
      </c>
    </row>
    <row r="40" spans="1:19" ht="14.25" x14ac:dyDescent="0.2">
      <c r="A40" s="529"/>
      <c r="B40" s="492" t="s">
        <v>142</v>
      </c>
      <c r="C40" s="493"/>
      <c r="D40" s="493"/>
      <c r="E40" s="493"/>
      <c r="F40" s="494"/>
      <c r="G40" s="438" t="s">
        <v>143</v>
      </c>
      <c r="H40" s="439" t="s">
        <v>96</v>
      </c>
      <c r="I40" s="439">
        <v>2</v>
      </c>
      <c r="J40" s="149">
        <v>0</v>
      </c>
      <c r="K40" s="150">
        <v>2</v>
      </c>
      <c r="L40" s="150">
        <v>0</v>
      </c>
      <c r="M40" s="440">
        <v>0</v>
      </c>
      <c r="N40" s="393">
        <f>(J40*$R$6)*50/60</f>
        <v>0</v>
      </c>
      <c r="O40" s="363">
        <f>(K40*$R$6)*50/60</f>
        <v>66.666666666666671</v>
      </c>
      <c r="P40" s="363">
        <f>(L40*$R$6)*50/60</f>
        <v>0</v>
      </c>
      <c r="Q40" s="364">
        <f>(M40*$R$6)*50/60</f>
        <v>0</v>
      </c>
      <c r="R40" s="387">
        <f>(J40+K40+L40+M40)*$R$6</f>
        <v>80</v>
      </c>
      <c r="S40" s="366">
        <f>SUM(N40:Q40)</f>
        <v>66.666666666666671</v>
      </c>
    </row>
    <row r="41" spans="1:19" ht="13.5" thickBot="1" x14ac:dyDescent="0.25">
      <c r="A41" s="529"/>
      <c r="B41" s="492" t="s">
        <v>104</v>
      </c>
      <c r="C41" s="493"/>
      <c r="D41" s="493"/>
      <c r="E41" s="493"/>
      <c r="F41" s="494"/>
      <c r="G41" s="98" t="s">
        <v>115</v>
      </c>
      <c r="H41" s="396" t="s">
        <v>96</v>
      </c>
      <c r="I41" s="334">
        <v>2</v>
      </c>
      <c r="J41" s="360">
        <v>0</v>
      </c>
      <c r="K41" s="361">
        <v>3</v>
      </c>
      <c r="L41" s="361">
        <v>0</v>
      </c>
      <c r="M41" s="392">
        <v>0</v>
      </c>
      <c r="N41" s="366">
        <f t="shared" si="14"/>
        <v>0</v>
      </c>
      <c r="O41" s="393">
        <f t="shared" si="15"/>
        <v>100</v>
      </c>
      <c r="P41" s="363">
        <f t="shared" si="16"/>
        <v>0</v>
      </c>
      <c r="Q41" s="364">
        <f t="shared" si="17"/>
        <v>0</v>
      </c>
      <c r="R41" s="387">
        <f t="shared" si="19"/>
        <v>120</v>
      </c>
      <c r="S41" s="366">
        <f t="shared" si="18"/>
        <v>100</v>
      </c>
    </row>
    <row r="42" spans="1:19" ht="13.5" thickBot="1" x14ac:dyDescent="0.25">
      <c r="A42" s="528"/>
      <c r="B42" s="492" t="s">
        <v>105</v>
      </c>
      <c r="C42" s="493"/>
      <c r="D42" s="493"/>
      <c r="E42" s="493"/>
      <c r="F42" s="494"/>
      <c r="G42" s="98" t="s">
        <v>108</v>
      </c>
      <c r="H42" s="396" t="s">
        <v>96</v>
      </c>
      <c r="I42" s="334">
        <v>2</v>
      </c>
      <c r="J42" s="360">
        <v>0</v>
      </c>
      <c r="K42" s="361">
        <v>2</v>
      </c>
      <c r="L42" s="361">
        <v>0</v>
      </c>
      <c r="M42" s="392">
        <v>0</v>
      </c>
      <c r="N42" s="366">
        <f t="shared" si="14"/>
        <v>0</v>
      </c>
      <c r="O42" s="393">
        <f t="shared" si="15"/>
        <v>66.666666666666671</v>
      </c>
      <c r="P42" s="363">
        <f t="shared" si="16"/>
        <v>0</v>
      </c>
      <c r="Q42" s="364">
        <f t="shared" si="17"/>
        <v>0</v>
      </c>
      <c r="R42" s="387">
        <f>(J42+K42+L42+M42)*$R$6</f>
        <v>80</v>
      </c>
      <c r="S42" s="366">
        <f t="shared" si="18"/>
        <v>66.666666666666671</v>
      </c>
    </row>
    <row r="43" spans="1:19" ht="13.5" thickBot="1" x14ac:dyDescent="0.25">
      <c r="A43" s="528"/>
      <c r="B43" s="492" t="s">
        <v>152</v>
      </c>
      <c r="C43" s="493"/>
      <c r="D43" s="493"/>
      <c r="E43" s="493"/>
      <c r="F43" s="494"/>
      <c r="G43" s="98" t="s">
        <v>116</v>
      </c>
      <c r="H43" s="396" t="s">
        <v>96</v>
      </c>
      <c r="I43" s="334">
        <v>2</v>
      </c>
      <c r="J43" s="360">
        <v>0</v>
      </c>
      <c r="K43" s="361">
        <v>0</v>
      </c>
      <c r="L43" s="361">
        <v>3</v>
      </c>
      <c r="M43" s="392">
        <v>0</v>
      </c>
      <c r="N43" s="366">
        <f t="shared" si="14"/>
        <v>0</v>
      </c>
      <c r="O43" s="393">
        <f t="shared" si="15"/>
        <v>0</v>
      </c>
      <c r="P43" s="363">
        <f t="shared" si="16"/>
        <v>100</v>
      </c>
      <c r="Q43" s="364">
        <f t="shared" si="17"/>
        <v>0</v>
      </c>
      <c r="R43" s="387">
        <f t="shared" si="19"/>
        <v>120</v>
      </c>
      <c r="S43" s="366">
        <f t="shared" si="18"/>
        <v>100</v>
      </c>
    </row>
    <row r="44" spans="1:19" ht="13.5" thickBot="1" x14ac:dyDescent="0.25">
      <c r="A44" s="528"/>
      <c r="B44" s="492" t="s">
        <v>80</v>
      </c>
      <c r="C44" s="493"/>
      <c r="D44" s="493"/>
      <c r="E44" s="493"/>
      <c r="F44" s="494"/>
      <c r="G44" s="98" t="s">
        <v>99</v>
      </c>
      <c r="H44" s="396" t="s">
        <v>96</v>
      </c>
      <c r="I44" s="334">
        <v>2</v>
      </c>
      <c r="J44" s="360">
        <v>0</v>
      </c>
      <c r="K44" s="361">
        <v>0</v>
      </c>
      <c r="L44" s="361">
        <v>2</v>
      </c>
      <c r="M44" s="392">
        <v>0</v>
      </c>
      <c r="N44" s="366">
        <f t="shared" si="14"/>
        <v>0</v>
      </c>
      <c r="O44" s="393">
        <f t="shared" si="15"/>
        <v>0</v>
      </c>
      <c r="P44" s="363">
        <f t="shared" si="16"/>
        <v>66.666666666666671</v>
      </c>
      <c r="Q44" s="364">
        <f t="shared" si="17"/>
        <v>0</v>
      </c>
      <c r="R44" s="387">
        <f t="shared" si="19"/>
        <v>80</v>
      </c>
      <c r="S44" s="366">
        <f t="shared" si="18"/>
        <v>66.666666666666671</v>
      </c>
    </row>
    <row r="45" spans="1:19" ht="13.5" thickBot="1" x14ac:dyDescent="0.25">
      <c r="A45" s="528"/>
      <c r="B45" s="492" t="s">
        <v>81</v>
      </c>
      <c r="C45" s="493"/>
      <c r="D45" s="493"/>
      <c r="E45" s="493"/>
      <c r="F45" s="494"/>
      <c r="G45" s="98" t="s">
        <v>110</v>
      </c>
      <c r="H45" s="396" t="s">
        <v>96</v>
      </c>
      <c r="I45" s="334">
        <v>2</v>
      </c>
      <c r="J45" s="360">
        <v>0</v>
      </c>
      <c r="K45" s="361">
        <v>0</v>
      </c>
      <c r="L45" s="361">
        <v>3</v>
      </c>
      <c r="M45" s="392">
        <v>0</v>
      </c>
      <c r="N45" s="366">
        <f t="shared" si="14"/>
        <v>0</v>
      </c>
      <c r="O45" s="393">
        <f t="shared" si="15"/>
        <v>0</v>
      </c>
      <c r="P45" s="363">
        <f t="shared" si="16"/>
        <v>100</v>
      </c>
      <c r="Q45" s="364">
        <f t="shared" si="17"/>
        <v>0</v>
      </c>
      <c r="R45" s="387">
        <f>(J45+K45+L45+M45)*$R$6</f>
        <v>120</v>
      </c>
      <c r="S45" s="366">
        <f t="shared" si="18"/>
        <v>100</v>
      </c>
    </row>
    <row r="46" spans="1:19" ht="13.5" thickBot="1" x14ac:dyDescent="0.25">
      <c r="A46" s="528"/>
      <c r="B46" s="534" t="s">
        <v>153</v>
      </c>
      <c r="C46" s="535"/>
      <c r="D46" s="535"/>
      <c r="E46" s="535"/>
      <c r="F46" s="536"/>
      <c r="G46" s="98" t="s">
        <v>144</v>
      </c>
      <c r="H46" s="396" t="s">
        <v>96</v>
      </c>
      <c r="I46" s="334">
        <v>2</v>
      </c>
      <c r="J46" s="360">
        <v>0</v>
      </c>
      <c r="K46" s="361">
        <v>0</v>
      </c>
      <c r="L46" s="361">
        <v>2</v>
      </c>
      <c r="M46" s="392">
        <v>0</v>
      </c>
      <c r="N46" s="366">
        <f t="shared" ref="N46:Q47" si="20">(J47*$R$6)*50/60</f>
        <v>0</v>
      </c>
      <c r="O46" s="393">
        <f t="shared" si="20"/>
        <v>0</v>
      </c>
      <c r="P46" s="363">
        <f t="shared" si="20"/>
        <v>0</v>
      </c>
      <c r="Q46" s="364">
        <f t="shared" si="20"/>
        <v>100</v>
      </c>
      <c r="R46" s="387">
        <f>(J47+K47+L47+M47)*$R$6</f>
        <v>120</v>
      </c>
      <c r="S46" s="366">
        <f t="shared" si="18"/>
        <v>100</v>
      </c>
    </row>
    <row r="47" spans="1:19" ht="13.5" thickBot="1" x14ac:dyDescent="0.25">
      <c r="A47" s="528"/>
      <c r="B47" s="492" t="s">
        <v>79</v>
      </c>
      <c r="C47" s="493"/>
      <c r="D47" s="493"/>
      <c r="E47" s="493"/>
      <c r="F47" s="494"/>
      <c r="G47" s="98" t="s">
        <v>98</v>
      </c>
      <c r="H47" s="396" t="s">
        <v>96</v>
      </c>
      <c r="I47" s="334">
        <v>2</v>
      </c>
      <c r="J47" s="360">
        <v>0</v>
      </c>
      <c r="K47" s="361">
        <v>0</v>
      </c>
      <c r="L47" s="361">
        <v>0</v>
      </c>
      <c r="M47" s="392">
        <v>3</v>
      </c>
      <c r="N47" s="366">
        <f t="shared" si="20"/>
        <v>0</v>
      </c>
      <c r="O47" s="393">
        <f t="shared" si="20"/>
        <v>0</v>
      </c>
      <c r="P47" s="363">
        <f t="shared" si="20"/>
        <v>0</v>
      </c>
      <c r="Q47" s="364">
        <f t="shared" si="20"/>
        <v>100</v>
      </c>
      <c r="R47" s="387">
        <f>(J48+K48+L48+M48)*$R$6</f>
        <v>120</v>
      </c>
      <c r="S47" s="366">
        <f t="shared" si="18"/>
        <v>100</v>
      </c>
    </row>
    <row r="48" spans="1:19" ht="13.5" thickBot="1" x14ac:dyDescent="0.25">
      <c r="A48" s="528"/>
      <c r="B48" s="444" t="s">
        <v>135</v>
      </c>
      <c r="C48" s="445"/>
      <c r="D48" s="445"/>
      <c r="E48" s="445"/>
      <c r="F48" s="446"/>
      <c r="G48" s="98" t="s">
        <v>160</v>
      </c>
      <c r="H48" s="396" t="s">
        <v>96</v>
      </c>
      <c r="I48" s="334">
        <v>2</v>
      </c>
      <c r="J48" s="360">
        <v>0</v>
      </c>
      <c r="K48" s="361">
        <v>0</v>
      </c>
      <c r="L48" s="361">
        <v>0</v>
      </c>
      <c r="M48" s="392">
        <v>3</v>
      </c>
      <c r="N48" s="366">
        <f>(J46*$R$6)*50/60</f>
        <v>0</v>
      </c>
      <c r="O48" s="393">
        <f>(K46*$R$6)*50/60</f>
        <v>0</v>
      </c>
      <c r="P48" s="363">
        <f>(L48*$R$6)*50/60</f>
        <v>0</v>
      </c>
      <c r="Q48" s="364">
        <f>(M48*$R$6)*50/60</f>
        <v>100</v>
      </c>
      <c r="R48" s="387">
        <f>(J46+K46+L46+M46)*$R$6</f>
        <v>80</v>
      </c>
      <c r="S48" s="366">
        <f t="shared" si="18"/>
        <v>100</v>
      </c>
    </row>
    <row r="49" spans="1:19" ht="13.5" thickBot="1" x14ac:dyDescent="0.25">
      <c r="A49" s="530"/>
      <c r="B49" s="523" t="s">
        <v>118</v>
      </c>
      <c r="C49" s="524"/>
      <c r="D49" s="524"/>
      <c r="E49" s="524"/>
      <c r="F49" s="525"/>
      <c r="G49" s="288" t="s">
        <v>119</v>
      </c>
      <c r="H49" s="402" t="s">
        <v>96</v>
      </c>
      <c r="I49" s="407">
        <v>2</v>
      </c>
      <c r="J49" s="368">
        <v>0</v>
      </c>
      <c r="K49" s="369">
        <v>0</v>
      </c>
      <c r="L49" s="369">
        <v>0</v>
      </c>
      <c r="M49" s="443">
        <v>2</v>
      </c>
      <c r="N49" s="384">
        <f t="shared" si="14"/>
        <v>0</v>
      </c>
      <c r="O49" s="394">
        <f t="shared" si="15"/>
        <v>0</v>
      </c>
      <c r="P49" s="371">
        <f t="shared" si="16"/>
        <v>0</v>
      </c>
      <c r="Q49" s="372">
        <f t="shared" si="17"/>
        <v>66.666666666666671</v>
      </c>
      <c r="R49" s="387">
        <f t="shared" si="19"/>
        <v>80</v>
      </c>
      <c r="S49" s="374">
        <f t="shared" si="18"/>
        <v>66.666666666666671</v>
      </c>
    </row>
    <row r="50" spans="1:19" ht="13.5" thickBot="1" x14ac:dyDescent="0.25">
      <c r="A50" s="527" t="s">
        <v>136</v>
      </c>
      <c r="B50" s="527"/>
      <c r="C50" s="527"/>
      <c r="D50" s="527"/>
      <c r="E50" s="527"/>
      <c r="F50" s="527"/>
      <c r="G50" s="527"/>
      <c r="H50" s="527"/>
      <c r="I50" s="527"/>
      <c r="J50" s="414">
        <f t="shared" ref="J50:R50" si="21">SUM(J38:J49)</f>
        <v>5</v>
      </c>
      <c r="K50" s="415">
        <f t="shared" si="21"/>
        <v>7</v>
      </c>
      <c r="L50" s="415">
        <f t="shared" si="21"/>
        <v>10</v>
      </c>
      <c r="M50" s="416">
        <f t="shared" si="21"/>
        <v>8</v>
      </c>
      <c r="N50" s="414">
        <f t="shared" si="21"/>
        <v>166.66666666666669</v>
      </c>
      <c r="O50" s="415">
        <f t="shared" si="21"/>
        <v>233.33333333333337</v>
      </c>
      <c r="P50" s="415">
        <f t="shared" si="21"/>
        <v>266.66666666666669</v>
      </c>
      <c r="Q50" s="416">
        <f t="shared" si="21"/>
        <v>366.66666666666669</v>
      </c>
      <c r="R50" s="417">
        <f t="shared" si="21"/>
        <v>1200</v>
      </c>
      <c r="S50" s="418">
        <f>SUM(S38:S49)</f>
        <v>1033.3333333333335</v>
      </c>
    </row>
    <row r="51" spans="1:19" ht="13.5" thickBot="1" x14ac:dyDescent="0.25">
      <c r="A51" s="526" t="s">
        <v>137</v>
      </c>
      <c r="B51" s="526"/>
      <c r="C51" s="526"/>
      <c r="D51" s="526"/>
      <c r="E51" s="526"/>
      <c r="F51" s="526"/>
      <c r="G51" s="526"/>
      <c r="H51" s="526"/>
      <c r="I51" s="526"/>
      <c r="J51" s="262">
        <f t="shared" ref="J51:S51" si="22">J50+J37+J29</f>
        <v>27</v>
      </c>
      <c r="K51" s="262">
        <f t="shared" si="22"/>
        <v>27</v>
      </c>
      <c r="L51" s="262">
        <f t="shared" si="22"/>
        <v>28</v>
      </c>
      <c r="M51" s="262">
        <f t="shared" si="22"/>
        <v>26</v>
      </c>
      <c r="N51" s="262">
        <f t="shared" si="22"/>
        <v>900</v>
      </c>
      <c r="O51" s="262">
        <f t="shared" si="22"/>
        <v>900.00000000000011</v>
      </c>
      <c r="P51" s="262">
        <f t="shared" si="22"/>
        <v>866.66666666666674</v>
      </c>
      <c r="Q51" s="262">
        <f t="shared" si="22"/>
        <v>966.66666666666674</v>
      </c>
      <c r="R51" s="262">
        <f t="shared" si="22"/>
        <v>4320</v>
      </c>
      <c r="S51" s="262">
        <f t="shared" si="22"/>
        <v>3633.333333333333</v>
      </c>
    </row>
    <row r="52" spans="1:19" ht="13.5" thickBot="1" x14ac:dyDescent="0.25">
      <c r="A52" s="500" t="s">
        <v>48</v>
      </c>
      <c r="B52" s="515" t="s">
        <v>49</v>
      </c>
      <c r="C52" s="515"/>
      <c r="D52" s="515"/>
      <c r="E52" s="515"/>
      <c r="F52" s="515"/>
      <c r="G52" s="515" t="s">
        <v>11</v>
      </c>
      <c r="H52" s="44" t="s">
        <v>25</v>
      </c>
      <c r="I52" s="245" t="s">
        <v>26</v>
      </c>
      <c r="J52" s="514" t="s">
        <v>27</v>
      </c>
      <c r="K52" s="514"/>
      <c r="L52" s="514"/>
      <c r="M52" s="514"/>
      <c r="N52" s="520" t="s">
        <v>28</v>
      </c>
      <c r="O52" s="521"/>
      <c r="P52" s="521"/>
      <c r="Q52" s="522"/>
      <c r="R52" s="45" t="s">
        <v>29</v>
      </c>
      <c r="S52" s="45" t="s">
        <v>29</v>
      </c>
    </row>
    <row r="53" spans="1:19" ht="13.5" thickBot="1" x14ac:dyDescent="0.25">
      <c r="A53" s="501"/>
      <c r="B53" s="514"/>
      <c r="C53" s="514"/>
      <c r="D53" s="514"/>
      <c r="E53" s="514"/>
      <c r="F53" s="514"/>
      <c r="G53" s="514"/>
      <c r="H53" s="283" t="s">
        <v>30</v>
      </c>
      <c r="I53" s="282" t="s">
        <v>31</v>
      </c>
      <c r="J53" s="454" t="s">
        <v>32</v>
      </c>
      <c r="K53" s="455"/>
      <c r="L53" s="455"/>
      <c r="M53" s="456"/>
      <c r="N53" s="454" t="s">
        <v>61</v>
      </c>
      <c r="O53" s="455"/>
      <c r="P53" s="455"/>
      <c r="Q53" s="456"/>
      <c r="R53" s="266" t="s">
        <v>27</v>
      </c>
      <c r="S53" s="283" t="s">
        <v>33</v>
      </c>
    </row>
    <row r="54" spans="1:19" x14ac:dyDescent="0.2">
      <c r="A54" s="502"/>
      <c r="B54" s="457"/>
      <c r="C54" s="458"/>
      <c r="D54" s="458"/>
      <c r="E54" s="458"/>
      <c r="F54" s="459"/>
      <c r="G54" s="276"/>
      <c r="H54" s="279"/>
      <c r="I54" s="279"/>
      <c r="J54" s="460"/>
      <c r="K54" s="461"/>
      <c r="L54" s="461"/>
      <c r="M54" s="462"/>
      <c r="N54" s="486"/>
      <c r="O54" s="487"/>
      <c r="P54" s="487"/>
      <c r="Q54" s="488"/>
      <c r="R54" s="268"/>
      <c r="S54" s="272"/>
    </row>
    <row r="55" spans="1:19" x14ac:dyDescent="0.2">
      <c r="A55" s="502"/>
      <c r="B55" s="472"/>
      <c r="C55" s="473"/>
      <c r="D55" s="473"/>
      <c r="E55" s="473"/>
      <c r="F55" s="474"/>
      <c r="G55" s="277"/>
      <c r="H55" s="280"/>
      <c r="I55" s="280"/>
      <c r="J55" s="465"/>
      <c r="K55" s="466"/>
      <c r="L55" s="466"/>
      <c r="M55" s="467"/>
      <c r="N55" s="468"/>
      <c r="O55" s="469"/>
      <c r="P55" s="469"/>
      <c r="Q55" s="470"/>
      <c r="R55" s="269"/>
      <c r="S55" s="273"/>
    </row>
    <row r="56" spans="1:19" ht="13.5" thickBot="1" x14ac:dyDescent="0.25">
      <c r="A56" s="503"/>
      <c r="B56" s="475"/>
      <c r="C56" s="476"/>
      <c r="D56" s="476"/>
      <c r="E56" s="476"/>
      <c r="F56" s="477"/>
      <c r="G56" s="278"/>
      <c r="H56" s="281"/>
      <c r="I56" s="281"/>
      <c r="J56" s="478"/>
      <c r="K56" s="479"/>
      <c r="L56" s="479"/>
      <c r="M56" s="480"/>
      <c r="N56" s="481"/>
      <c r="O56" s="482"/>
      <c r="P56" s="482"/>
      <c r="Q56" s="483"/>
      <c r="R56" s="270"/>
      <c r="S56" s="274"/>
    </row>
    <row r="57" spans="1:19" ht="13.5" thickBot="1" x14ac:dyDescent="0.25">
      <c r="A57" s="500" t="s">
        <v>23</v>
      </c>
      <c r="B57" s="513" t="s">
        <v>24</v>
      </c>
      <c r="C57" s="513"/>
      <c r="D57" s="513"/>
      <c r="E57" s="513"/>
      <c r="F57" s="513"/>
      <c r="G57" s="513" t="s">
        <v>11</v>
      </c>
      <c r="H57" s="266" t="s">
        <v>25</v>
      </c>
      <c r="I57" s="283" t="s">
        <v>26</v>
      </c>
      <c r="J57" s="516" t="s">
        <v>27</v>
      </c>
      <c r="K57" s="516"/>
      <c r="L57" s="516"/>
      <c r="M57" s="516"/>
      <c r="N57" s="517" t="s">
        <v>28</v>
      </c>
      <c r="O57" s="518"/>
      <c r="P57" s="518"/>
      <c r="Q57" s="519"/>
      <c r="R57" s="284" t="s">
        <v>29</v>
      </c>
      <c r="S57" s="284" t="s">
        <v>29</v>
      </c>
    </row>
    <row r="58" spans="1:19" ht="13.5" thickBot="1" x14ac:dyDescent="0.25">
      <c r="A58" s="501"/>
      <c r="B58" s="514"/>
      <c r="C58" s="514"/>
      <c r="D58" s="514"/>
      <c r="E58" s="514"/>
      <c r="F58" s="514"/>
      <c r="G58" s="515"/>
      <c r="H58" s="257" t="s">
        <v>30</v>
      </c>
      <c r="I58" s="246" t="s">
        <v>31</v>
      </c>
      <c r="J58" s="454" t="s">
        <v>32</v>
      </c>
      <c r="K58" s="455"/>
      <c r="L58" s="455"/>
      <c r="M58" s="456"/>
      <c r="N58" s="454" t="s">
        <v>61</v>
      </c>
      <c r="O58" s="455"/>
      <c r="P58" s="455"/>
      <c r="Q58" s="456"/>
      <c r="R58" s="266" t="s">
        <v>27</v>
      </c>
      <c r="S58" s="283" t="s">
        <v>33</v>
      </c>
    </row>
    <row r="59" spans="1:19" x14ac:dyDescent="0.2">
      <c r="A59" s="502"/>
      <c r="B59" s="457" t="s">
        <v>145</v>
      </c>
      <c r="C59" s="458"/>
      <c r="D59" s="458"/>
      <c r="E59" s="458"/>
      <c r="F59" s="484"/>
      <c r="G59" s="285" t="s">
        <v>100</v>
      </c>
      <c r="H59" s="97" t="s">
        <v>96</v>
      </c>
      <c r="I59" s="103">
        <v>1</v>
      </c>
      <c r="J59" s="460">
        <v>2</v>
      </c>
      <c r="K59" s="461"/>
      <c r="L59" s="461"/>
      <c r="M59" s="485"/>
      <c r="N59" s="486">
        <f>(J59*$R$6)*50/60</f>
        <v>66.666666666666671</v>
      </c>
      <c r="O59" s="487"/>
      <c r="P59" s="487"/>
      <c r="Q59" s="488"/>
      <c r="R59" s="268">
        <f>J59*$R$6</f>
        <v>80</v>
      </c>
      <c r="S59" s="272">
        <f>N59</f>
        <v>66.666666666666671</v>
      </c>
    </row>
    <row r="60" spans="1:19" x14ac:dyDescent="0.2">
      <c r="A60" s="502"/>
      <c r="B60" s="472" t="s">
        <v>35</v>
      </c>
      <c r="C60" s="473"/>
      <c r="D60" s="473"/>
      <c r="E60" s="473"/>
      <c r="F60" s="512"/>
      <c r="G60" s="286" t="s">
        <v>101</v>
      </c>
      <c r="H60" s="98" t="s">
        <v>96</v>
      </c>
      <c r="I60" s="104">
        <v>1</v>
      </c>
      <c r="J60" s="465">
        <v>2</v>
      </c>
      <c r="K60" s="466"/>
      <c r="L60" s="466"/>
      <c r="M60" s="471"/>
      <c r="N60" s="468">
        <f>(J60*$R$6)*50/60</f>
        <v>66.666666666666671</v>
      </c>
      <c r="O60" s="469"/>
      <c r="P60" s="469"/>
      <c r="Q60" s="470"/>
      <c r="R60" s="269">
        <f>J60*$R$6</f>
        <v>80</v>
      </c>
      <c r="S60" s="273">
        <f>N60</f>
        <v>66.666666666666671</v>
      </c>
    </row>
    <row r="61" spans="1:19" ht="13.5" thickBot="1" x14ac:dyDescent="0.25">
      <c r="A61" s="503"/>
      <c r="B61" s="475"/>
      <c r="C61" s="476"/>
      <c r="D61" s="476"/>
      <c r="E61" s="476"/>
      <c r="F61" s="510"/>
      <c r="G61" s="275"/>
      <c r="H61" s="49"/>
      <c r="I61" s="264"/>
      <c r="J61" s="478"/>
      <c r="K61" s="479"/>
      <c r="L61" s="479"/>
      <c r="M61" s="511"/>
      <c r="N61" s="481"/>
      <c r="O61" s="482"/>
      <c r="P61" s="482"/>
      <c r="Q61" s="483"/>
      <c r="R61" s="270"/>
      <c r="S61" s="274"/>
    </row>
    <row r="62" spans="1:19" ht="13.5" thickBot="1" x14ac:dyDescent="0.25">
      <c r="A62" s="85"/>
      <c r="B62" s="287" t="s">
        <v>155</v>
      </c>
      <c r="C62" s="265"/>
      <c r="D62" s="265"/>
      <c r="E62" s="265"/>
      <c r="F62" s="265"/>
      <c r="G62" s="87"/>
      <c r="H62" s="87"/>
      <c r="I62" s="87"/>
      <c r="J62" s="265"/>
      <c r="K62" s="265"/>
      <c r="L62" s="265"/>
      <c r="M62" s="265"/>
      <c r="N62" s="265"/>
      <c r="O62" s="265"/>
      <c r="P62" s="265"/>
      <c r="Q62" s="265"/>
      <c r="R62" s="267"/>
      <c r="S62" s="271">
        <v>150</v>
      </c>
    </row>
    <row r="63" spans="1:19" ht="13.5" thickBot="1" x14ac:dyDescent="0.25">
      <c r="A63" s="504" t="s">
        <v>21</v>
      </c>
      <c r="B63" s="509" t="s">
        <v>147</v>
      </c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509"/>
      <c r="Q63" s="509"/>
      <c r="R63" s="509"/>
      <c r="S63" s="40">
        <f>R51</f>
        <v>4320</v>
      </c>
    </row>
    <row r="64" spans="1:19" ht="13.5" thickBot="1" x14ac:dyDescent="0.25">
      <c r="A64" s="504"/>
      <c r="B64" s="505" t="s">
        <v>62</v>
      </c>
      <c r="C64" s="506"/>
      <c r="D64" s="506"/>
      <c r="E64" s="506"/>
      <c r="F64" s="506"/>
      <c r="G64" s="506"/>
      <c r="H64" s="506"/>
      <c r="I64" s="506"/>
      <c r="J64" s="506"/>
      <c r="K64" s="506"/>
      <c r="L64" s="506"/>
      <c r="M64" s="506"/>
      <c r="N64" s="506"/>
      <c r="O64" s="506"/>
      <c r="P64" s="506"/>
      <c r="Q64" s="506"/>
      <c r="R64" s="507"/>
      <c r="S64" s="41">
        <f>S29+S32+S33</f>
        <v>2299.9999999999991</v>
      </c>
    </row>
    <row r="65" spans="1:19" ht="13.5" thickBot="1" x14ac:dyDescent="0.25">
      <c r="A65" s="504"/>
      <c r="B65" s="505" t="s">
        <v>63</v>
      </c>
      <c r="C65" s="506"/>
      <c r="D65" s="506"/>
      <c r="E65" s="506"/>
      <c r="F65" s="506"/>
      <c r="G65" s="506"/>
      <c r="H65" s="506"/>
      <c r="I65" s="506"/>
      <c r="J65" s="506"/>
      <c r="K65" s="506"/>
      <c r="L65" s="506"/>
      <c r="M65" s="506"/>
      <c r="N65" s="506"/>
      <c r="O65" s="506"/>
      <c r="P65" s="506"/>
      <c r="Q65" s="506"/>
      <c r="R65" s="507"/>
      <c r="S65" s="17">
        <f>S50+S35+S34+S30+S31</f>
        <v>1333.3333333333337</v>
      </c>
    </row>
    <row r="66" spans="1:19" ht="13.5" thickBot="1" x14ac:dyDescent="0.25">
      <c r="A66" s="504"/>
      <c r="B66" s="508" t="s">
        <v>22</v>
      </c>
      <c r="C66" s="508"/>
      <c r="D66" s="508"/>
      <c r="E66" s="508"/>
      <c r="F66" s="508"/>
      <c r="G66" s="508"/>
      <c r="H66" s="508"/>
      <c r="I66" s="508"/>
      <c r="J66" s="508"/>
      <c r="K66" s="508"/>
      <c r="L66" s="508"/>
      <c r="M66" s="508"/>
      <c r="N66" s="508"/>
      <c r="O66" s="508"/>
      <c r="P66" s="508"/>
      <c r="Q66" s="508"/>
      <c r="R66" s="508"/>
      <c r="S66" s="42">
        <f>S65+S64</f>
        <v>3633.333333333333</v>
      </c>
    </row>
    <row r="67" spans="1:19" ht="26.25" thickBot="1" x14ac:dyDescent="0.25">
      <c r="A67" s="395" t="s">
        <v>36</v>
      </c>
      <c r="B67" s="463" t="s">
        <v>37</v>
      </c>
      <c r="C67" s="464"/>
      <c r="D67" s="464"/>
      <c r="E67" s="464"/>
      <c r="F67" s="464"/>
      <c r="G67" s="464"/>
      <c r="H67" s="464"/>
      <c r="I67" s="464"/>
      <c r="J67" s="464"/>
      <c r="K67" s="464"/>
      <c r="L67" s="464"/>
      <c r="M67" s="464"/>
      <c r="N67" s="464"/>
      <c r="O67" s="464"/>
      <c r="P67" s="464"/>
      <c r="Q67" s="464"/>
      <c r="R67" s="464"/>
      <c r="S67" s="52">
        <f>S66+S60+S59+S62</f>
        <v>3916.6666666666661</v>
      </c>
    </row>
  </sheetData>
  <mergeCells count="104">
    <mergeCell ref="J11:M11"/>
    <mergeCell ref="N11:Q11"/>
    <mergeCell ref="B24:B28"/>
    <mergeCell ref="C26:F26"/>
    <mergeCell ref="C28:F28"/>
    <mergeCell ref="B40:F40"/>
    <mergeCell ref="H11:H12"/>
    <mergeCell ref="I11:I12"/>
    <mergeCell ref="C23:F23"/>
    <mergeCell ref="C19:F19"/>
    <mergeCell ref="C14:F14"/>
    <mergeCell ref="C27:F27"/>
    <mergeCell ref="C15:F15"/>
    <mergeCell ref="C25:F25"/>
    <mergeCell ref="C21:F21"/>
    <mergeCell ref="C22:F22"/>
    <mergeCell ref="C20:F20"/>
    <mergeCell ref="A29:I29"/>
    <mergeCell ref="C24:F24"/>
    <mergeCell ref="C18:F18"/>
    <mergeCell ref="B32:F32"/>
    <mergeCell ref="B33:F33"/>
    <mergeCell ref="B30:F30"/>
    <mergeCell ref="A37:I37"/>
    <mergeCell ref="B1:Q1"/>
    <mergeCell ref="R1:S1"/>
    <mergeCell ref="R2:S3"/>
    <mergeCell ref="F3:H3"/>
    <mergeCell ref="I3:L3"/>
    <mergeCell ref="B2:Q2"/>
    <mergeCell ref="B13:B18"/>
    <mergeCell ref="C13:F13"/>
    <mergeCell ref="B20:B23"/>
    <mergeCell ref="B4:Q4"/>
    <mergeCell ref="R4:S5"/>
    <mergeCell ref="R6:S7"/>
    <mergeCell ref="B7:Q9"/>
    <mergeCell ref="R9:S9"/>
    <mergeCell ref="R8:S8"/>
    <mergeCell ref="B5:Q5"/>
    <mergeCell ref="B6:Q6"/>
    <mergeCell ref="A10:S10"/>
    <mergeCell ref="C16:F16"/>
    <mergeCell ref="C17:F17"/>
    <mergeCell ref="A11:A28"/>
    <mergeCell ref="B11:B12"/>
    <mergeCell ref="C11:F12"/>
    <mergeCell ref="G11:G12"/>
    <mergeCell ref="A52:A56"/>
    <mergeCell ref="B52:F53"/>
    <mergeCell ref="G52:G53"/>
    <mergeCell ref="B45:F45"/>
    <mergeCell ref="B44:F44"/>
    <mergeCell ref="B49:F49"/>
    <mergeCell ref="A51:I51"/>
    <mergeCell ref="A50:I50"/>
    <mergeCell ref="A38:A49"/>
    <mergeCell ref="B38:F38"/>
    <mergeCell ref="B47:F47"/>
    <mergeCell ref="B42:F42"/>
    <mergeCell ref="B43:F43"/>
    <mergeCell ref="B46:F46"/>
    <mergeCell ref="B41:F41"/>
    <mergeCell ref="B39:F39"/>
    <mergeCell ref="B34:F34"/>
    <mergeCell ref="B35:F35"/>
    <mergeCell ref="B36:F36"/>
    <mergeCell ref="A30:A36"/>
    <mergeCell ref="B31:F31"/>
    <mergeCell ref="A57:A61"/>
    <mergeCell ref="A63:A66"/>
    <mergeCell ref="B64:R64"/>
    <mergeCell ref="B65:R65"/>
    <mergeCell ref="B66:R66"/>
    <mergeCell ref="B63:R63"/>
    <mergeCell ref="B61:F61"/>
    <mergeCell ref="J61:M61"/>
    <mergeCell ref="N61:Q61"/>
    <mergeCell ref="B60:F60"/>
    <mergeCell ref="B57:F58"/>
    <mergeCell ref="G57:G58"/>
    <mergeCell ref="J57:M57"/>
    <mergeCell ref="N57:Q57"/>
    <mergeCell ref="J58:M58"/>
    <mergeCell ref="N58:Q58"/>
    <mergeCell ref="J52:M52"/>
    <mergeCell ref="N52:Q52"/>
    <mergeCell ref="J53:M53"/>
    <mergeCell ref="N53:Q53"/>
    <mergeCell ref="B54:F54"/>
    <mergeCell ref="J54:M54"/>
    <mergeCell ref="B67:R67"/>
    <mergeCell ref="J55:M55"/>
    <mergeCell ref="N55:Q55"/>
    <mergeCell ref="J60:M60"/>
    <mergeCell ref="N60:Q60"/>
    <mergeCell ref="B55:F55"/>
    <mergeCell ref="B56:F56"/>
    <mergeCell ref="J56:M56"/>
    <mergeCell ref="N56:Q56"/>
    <mergeCell ref="B59:F59"/>
    <mergeCell ref="J59:M59"/>
    <mergeCell ref="N59:Q59"/>
    <mergeCell ref="N54:Q54"/>
  </mergeCells>
  <pageMargins left="0.511811024" right="0.511811024" top="0.78740157499999996" bottom="0.78740157499999996" header="0.31496062000000002" footer="0.31496062000000002"/>
  <pageSetup paperSize="9" scale="50" orientation="portrait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zoomScale="70" zoomScaleNormal="70" workbookViewId="0">
      <selection activeCell="B60" sqref="B60:T60"/>
    </sheetView>
  </sheetViews>
  <sheetFormatPr defaultRowHeight="15" x14ac:dyDescent="0.25"/>
  <cols>
    <col min="1" max="1" width="12.28515625" customWidth="1"/>
    <col min="2" max="2" width="12.5703125" customWidth="1"/>
  </cols>
  <sheetData>
    <row r="1" spans="1:22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2"/>
      <c r="M1" s="2"/>
      <c r="N1" s="4"/>
      <c r="O1" s="4"/>
      <c r="P1" s="4"/>
      <c r="Q1" s="4"/>
      <c r="R1" s="2"/>
      <c r="S1" s="2"/>
      <c r="T1" s="2"/>
      <c r="U1" s="2"/>
      <c r="V1" s="5"/>
    </row>
    <row r="2" spans="1:22" ht="30" customHeight="1" thickBot="1" x14ac:dyDescent="0.3">
      <c r="A2" s="6" t="s">
        <v>0</v>
      </c>
      <c r="B2" s="640" t="s">
        <v>1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538" t="s">
        <v>2</v>
      </c>
      <c r="S2" s="538"/>
      <c r="T2" s="538"/>
      <c r="U2" s="538"/>
      <c r="V2" s="5"/>
    </row>
    <row r="3" spans="1:22" ht="15.75" thickBot="1" x14ac:dyDescent="0.3">
      <c r="A3" s="7"/>
      <c r="B3" s="641" t="s">
        <v>3</v>
      </c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539">
        <f>U61</f>
        <v>0</v>
      </c>
      <c r="S3" s="539"/>
      <c r="T3" s="539"/>
      <c r="U3" s="539"/>
      <c r="V3" s="5"/>
    </row>
    <row r="4" spans="1:22" ht="16.5" thickBot="1" x14ac:dyDescent="0.3">
      <c r="A4" s="7"/>
      <c r="B4" s="8"/>
      <c r="C4" s="5"/>
      <c r="D4" s="5"/>
      <c r="E4" s="8"/>
      <c r="F4" s="642" t="s">
        <v>4</v>
      </c>
      <c r="G4" s="642"/>
      <c r="H4" s="642"/>
      <c r="I4" s="643"/>
      <c r="J4" s="643"/>
      <c r="K4" s="643"/>
      <c r="L4" s="643"/>
      <c r="M4" s="9"/>
      <c r="N4" s="10"/>
      <c r="O4" s="10"/>
      <c r="P4" s="10"/>
      <c r="Q4" s="11"/>
      <c r="R4" s="539"/>
      <c r="S4" s="539"/>
      <c r="T4" s="539"/>
      <c r="U4" s="539"/>
      <c r="V4" s="5"/>
    </row>
    <row r="5" spans="1:22" ht="16.5" thickBot="1" x14ac:dyDescent="0.3">
      <c r="A5" s="12"/>
      <c r="B5" s="644" t="s">
        <v>5</v>
      </c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5" t="s">
        <v>6</v>
      </c>
      <c r="S5" s="645"/>
      <c r="T5" s="645"/>
      <c r="U5" s="645"/>
      <c r="V5" s="5"/>
    </row>
    <row r="6" spans="1:22" ht="15.75" thickBot="1" x14ac:dyDescent="0.3">
      <c r="A6" s="13"/>
      <c r="B6" s="646" t="s">
        <v>59</v>
      </c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6"/>
      <c r="P6" s="646"/>
      <c r="Q6" s="646"/>
      <c r="R6" s="645"/>
      <c r="S6" s="645"/>
      <c r="T6" s="645"/>
      <c r="U6" s="645"/>
      <c r="V6" s="5"/>
    </row>
    <row r="7" spans="1:22" ht="15.75" thickBot="1" x14ac:dyDescent="0.3">
      <c r="A7" s="13"/>
      <c r="B7" s="641" t="s">
        <v>7</v>
      </c>
      <c r="C7" s="641"/>
      <c r="D7" s="641"/>
      <c r="E7" s="641"/>
      <c r="F7" s="641"/>
      <c r="G7" s="641"/>
      <c r="H7" s="641"/>
      <c r="I7" s="641"/>
      <c r="J7" s="641"/>
      <c r="K7" s="641"/>
      <c r="L7" s="641"/>
      <c r="M7" s="641"/>
      <c r="N7" s="641"/>
      <c r="O7" s="641"/>
      <c r="P7" s="641"/>
      <c r="Q7" s="641"/>
      <c r="R7" s="647">
        <v>40</v>
      </c>
      <c r="S7" s="647"/>
      <c r="T7" s="647"/>
      <c r="U7" s="647"/>
      <c r="V7" s="5"/>
    </row>
    <row r="8" spans="1:22" ht="15.75" thickBot="1" x14ac:dyDescent="0.3">
      <c r="A8" s="14"/>
      <c r="B8" s="648" t="s">
        <v>8</v>
      </c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7"/>
      <c r="S8" s="647"/>
      <c r="T8" s="647"/>
      <c r="U8" s="647"/>
      <c r="V8" s="5"/>
    </row>
    <row r="9" spans="1:22" ht="18.75" thickBot="1" x14ac:dyDescent="0.3">
      <c r="A9" s="649" t="s">
        <v>38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50"/>
      <c r="S9" s="650"/>
      <c r="T9" s="650"/>
      <c r="U9" s="650"/>
      <c r="V9" s="5"/>
    </row>
    <row r="10" spans="1:22" ht="39" thickBot="1" x14ac:dyDescent="0.3">
      <c r="A10" s="565" t="s">
        <v>54</v>
      </c>
      <c r="B10" s="566" t="s">
        <v>9</v>
      </c>
      <c r="C10" s="566" t="s">
        <v>10</v>
      </c>
      <c r="D10" s="566"/>
      <c r="E10" s="566"/>
      <c r="F10" s="566"/>
      <c r="G10" s="567" t="s">
        <v>11</v>
      </c>
      <c r="H10" s="567" t="s">
        <v>12</v>
      </c>
      <c r="I10" s="567" t="s">
        <v>13</v>
      </c>
      <c r="J10" s="568" t="s">
        <v>39</v>
      </c>
      <c r="K10" s="568"/>
      <c r="L10" s="568"/>
      <c r="M10" s="568"/>
      <c r="N10" s="635" t="s">
        <v>40</v>
      </c>
      <c r="O10" s="635"/>
      <c r="P10" s="635"/>
      <c r="Q10" s="636"/>
      <c r="R10" s="83" t="s">
        <v>45</v>
      </c>
      <c r="S10" s="81" t="s">
        <v>46</v>
      </c>
      <c r="T10" s="81" t="s">
        <v>29</v>
      </c>
      <c r="U10" s="81" t="s">
        <v>29</v>
      </c>
      <c r="V10" s="15"/>
    </row>
    <row r="11" spans="1:22" ht="15.75" thickBot="1" x14ac:dyDescent="0.3">
      <c r="A11" s="565"/>
      <c r="B11" s="566"/>
      <c r="C11" s="566"/>
      <c r="D11" s="566"/>
      <c r="E11" s="566"/>
      <c r="F11" s="566"/>
      <c r="G11" s="567"/>
      <c r="H11" s="567"/>
      <c r="I11" s="567"/>
      <c r="J11" s="16" t="s">
        <v>41</v>
      </c>
      <c r="K11" s="16" t="s">
        <v>42</v>
      </c>
      <c r="L11" s="16" t="s">
        <v>43</v>
      </c>
      <c r="M11" s="16" t="s">
        <v>44</v>
      </c>
      <c r="N11" s="16" t="s">
        <v>41</v>
      </c>
      <c r="O11" s="16" t="s">
        <v>42</v>
      </c>
      <c r="P11" s="16" t="s">
        <v>43</v>
      </c>
      <c r="Q11" s="16" t="s">
        <v>44</v>
      </c>
      <c r="R11" s="84"/>
      <c r="S11" s="82" t="s">
        <v>60</v>
      </c>
      <c r="T11" s="82" t="s">
        <v>27</v>
      </c>
      <c r="U11" s="82" t="s">
        <v>33</v>
      </c>
      <c r="V11" s="15"/>
    </row>
    <row r="12" spans="1:22" ht="15.75" thickBot="1" x14ac:dyDescent="0.3">
      <c r="A12" s="565"/>
      <c r="B12" s="637" t="s">
        <v>14</v>
      </c>
      <c r="C12" s="631"/>
      <c r="D12" s="631"/>
      <c r="E12" s="631"/>
      <c r="F12" s="631"/>
      <c r="G12" s="18"/>
      <c r="H12" s="19"/>
      <c r="I12" s="20"/>
      <c r="J12" s="21"/>
      <c r="K12" s="21"/>
      <c r="L12" s="21"/>
      <c r="M12" s="21"/>
      <c r="N12" s="53"/>
      <c r="O12" s="53"/>
      <c r="P12" s="53"/>
      <c r="Q12" s="53"/>
      <c r="R12" s="28"/>
      <c r="S12" s="28"/>
      <c r="T12" s="28"/>
      <c r="U12" s="57"/>
      <c r="V12" s="15"/>
    </row>
    <row r="13" spans="1:22" ht="15.75" thickBot="1" x14ac:dyDescent="0.3">
      <c r="A13" s="565"/>
      <c r="B13" s="637"/>
      <c r="C13" s="631"/>
      <c r="D13" s="631"/>
      <c r="E13" s="631"/>
      <c r="F13" s="631"/>
      <c r="G13" s="18"/>
      <c r="H13" s="19"/>
      <c r="I13" s="20"/>
      <c r="J13" s="21"/>
      <c r="K13" s="24"/>
      <c r="L13" s="24"/>
      <c r="M13" s="24"/>
      <c r="N13" s="53"/>
      <c r="O13" s="53"/>
      <c r="P13" s="53"/>
      <c r="Q13" s="53"/>
      <c r="R13" s="21"/>
      <c r="S13" s="21"/>
      <c r="T13" s="21"/>
      <c r="U13" s="53"/>
      <c r="V13" s="15"/>
    </row>
    <row r="14" spans="1:22" ht="17.25" thickBot="1" x14ac:dyDescent="0.3">
      <c r="A14" s="565"/>
      <c r="B14" s="637"/>
      <c r="C14" s="631"/>
      <c r="D14" s="631"/>
      <c r="E14" s="631"/>
      <c r="F14" s="631"/>
      <c r="G14" s="18"/>
      <c r="H14" s="19"/>
      <c r="I14" s="20"/>
      <c r="J14" s="21"/>
      <c r="K14" s="21"/>
      <c r="L14" s="21"/>
      <c r="M14" s="21"/>
      <c r="N14" s="53"/>
      <c r="O14" s="53"/>
      <c r="P14" s="53"/>
      <c r="Q14" s="53"/>
      <c r="R14" s="21"/>
      <c r="S14" s="21"/>
      <c r="T14" s="21"/>
      <c r="U14" s="53"/>
      <c r="V14" s="25"/>
    </row>
    <row r="15" spans="1:22" ht="17.25" thickBot="1" x14ac:dyDescent="0.3">
      <c r="A15" s="565"/>
      <c r="B15" s="637"/>
      <c r="C15" s="631"/>
      <c r="D15" s="631"/>
      <c r="E15" s="631"/>
      <c r="F15" s="631"/>
      <c r="G15" s="18"/>
      <c r="H15" s="19"/>
      <c r="I15" s="20"/>
      <c r="J15" s="21"/>
      <c r="K15" s="21"/>
      <c r="L15" s="21"/>
      <c r="M15" s="21"/>
      <c r="N15" s="53"/>
      <c r="O15" s="53"/>
      <c r="P15" s="53"/>
      <c r="Q15" s="53"/>
      <c r="R15" s="21"/>
      <c r="S15" s="21"/>
      <c r="T15" s="21"/>
      <c r="U15" s="53"/>
      <c r="V15" s="25"/>
    </row>
    <row r="16" spans="1:22" ht="17.25" thickBot="1" x14ac:dyDescent="0.3">
      <c r="A16" s="565"/>
      <c r="B16" s="26" t="s">
        <v>15</v>
      </c>
      <c r="C16" s="622"/>
      <c r="D16" s="622"/>
      <c r="E16" s="622"/>
      <c r="F16" s="622"/>
      <c r="G16" s="18"/>
      <c r="H16" s="19"/>
      <c r="I16" s="20"/>
      <c r="J16" s="27"/>
      <c r="K16" s="28"/>
      <c r="L16" s="21"/>
      <c r="M16" s="27"/>
      <c r="N16" s="53"/>
      <c r="O16" s="53"/>
      <c r="P16" s="53"/>
      <c r="Q16" s="53"/>
      <c r="R16" s="21"/>
      <c r="S16" s="21"/>
      <c r="T16" s="21"/>
      <c r="U16" s="53"/>
      <c r="V16" s="25"/>
    </row>
    <row r="17" spans="1:22" ht="17.25" thickBot="1" x14ac:dyDescent="0.3">
      <c r="A17" s="565"/>
      <c r="B17" s="634" t="s">
        <v>16</v>
      </c>
      <c r="C17" s="631"/>
      <c r="D17" s="631"/>
      <c r="E17" s="631"/>
      <c r="F17" s="631"/>
      <c r="G17" s="18"/>
      <c r="H17" s="19"/>
      <c r="I17" s="19"/>
      <c r="J17" s="21"/>
      <c r="K17" s="21"/>
      <c r="L17" s="21"/>
      <c r="M17" s="21"/>
      <c r="N17" s="53"/>
      <c r="O17" s="53"/>
      <c r="P17" s="53"/>
      <c r="Q17" s="53"/>
      <c r="R17" s="21"/>
      <c r="S17" s="21"/>
      <c r="T17" s="21"/>
      <c r="U17" s="53"/>
      <c r="V17" s="25"/>
    </row>
    <row r="18" spans="1:22" ht="17.25" thickBot="1" x14ac:dyDescent="0.3">
      <c r="A18" s="565"/>
      <c r="B18" s="634"/>
      <c r="C18" s="631"/>
      <c r="D18" s="631"/>
      <c r="E18" s="631"/>
      <c r="F18" s="631"/>
      <c r="G18" s="18"/>
      <c r="H18" s="19"/>
      <c r="I18" s="19"/>
      <c r="J18" s="21"/>
      <c r="K18" s="21"/>
      <c r="L18" s="21"/>
      <c r="M18" s="21"/>
      <c r="N18" s="53"/>
      <c r="O18" s="53"/>
      <c r="P18" s="53"/>
      <c r="Q18" s="53"/>
      <c r="R18" s="21"/>
      <c r="S18" s="21"/>
      <c r="T18" s="21"/>
      <c r="U18" s="53"/>
      <c r="V18" s="25"/>
    </row>
    <row r="19" spans="1:22" ht="17.25" thickBot="1" x14ac:dyDescent="0.3">
      <c r="A19" s="565"/>
      <c r="B19" s="634"/>
      <c r="C19" s="631"/>
      <c r="D19" s="631"/>
      <c r="E19" s="631"/>
      <c r="F19" s="631"/>
      <c r="G19" s="18"/>
      <c r="H19" s="19"/>
      <c r="I19" s="19"/>
      <c r="J19" s="21"/>
      <c r="K19" s="21"/>
      <c r="L19" s="21"/>
      <c r="M19" s="21"/>
      <c r="N19" s="53"/>
      <c r="O19" s="53"/>
      <c r="P19" s="53"/>
      <c r="Q19" s="53"/>
      <c r="R19" s="21"/>
      <c r="S19" s="21"/>
      <c r="T19" s="21"/>
      <c r="U19" s="53"/>
      <c r="V19" s="25"/>
    </row>
    <row r="20" spans="1:22" ht="17.25" thickBot="1" x14ac:dyDescent="0.3">
      <c r="A20" s="565"/>
      <c r="B20" s="634"/>
      <c r="C20" s="633"/>
      <c r="D20" s="633"/>
      <c r="E20" s="633"/>
      <c r="F20" s="633"/>
      <c r="G20" s="18"/>
      <c r="H20" s="19"/>
      <c r="I20" s="19"/>
      <c r="J20" s="21"/>
      <c r="K20" s="21"/>
      <c r="L20" s="21"/>
      <c r="M20" s="21"/>
      <c r="N20" s="53"/>
      <c r="O20" s="53"/>
      <c r="P20" s="53"/>
      <c r="Q20" s="53"/>
      <c r="R20" s="21"/>
      <c r="S20" s="21"/>
      <c r="T20" s="21"/>
      <c r="U20" s="53"/>
      <c r="V20" s="25"/>
    </row>
    <row r="21" spans="1:22" ht="17.25" thickBot="1" x14ac:dyDescent="0.3">
      <c r="A21" s="565"/>
      <c r="B21" s="632" t="s">
        <v>17</v>
      </c>
      <c r="C21" s="633"/>
      <c r="D21" s="633"/>
      <c r="E21" s="633"/>
      <c r="F21" s="633"/>
      <c r="G21" s="18"/>
      <c r="H21" s="19"/>
      <c r="I21" s="19"/>
      <c r="J21" s="21"/>
      <c r="K21" s="21"/>
      <c r="L21" s="21"/>
      <c r="M21" s="21"/>
      <c r="N21" s="53"/>
      <c r="O21" s="53"/>
      <c r="P21" s="53"/>
      <c r="Q21" s="53"/>
      <c r="R21" s="21"/>
      <c r="S21" s="21"/>
      <c r="T21" s="21"/>
      <c r="U21" s="53"/>
      <c r="V21" s="25"/>
    </row>
    <row r="22" spans="1:22" ht="17.25" thickBot="1" x14ac:dyDescent="0.3">
      <c r="A22" s="565"/>
      <c r="B22" s="632"/>
      <c r="C22" s="633"/>
      <c r="D22" s="633"/>
      <c r="E22" s="633"/>
      <c r="F22" s="633"/>
      <c r="G22" s="18"/>
      <c r="H22" s="19"/>
      <c r="I22" s="19"/>
      <c r="J22" s="21"/>
      <c r="K22" s="21"/>
      <c r="L22" s="21"/>
      <c r="M22" s="21"/>
      <c r="N22" s="53"/>
      <c r="O22" s="53"/>
      <c r="P22" s="53"/>
      <c r="Q22" s="53"/>
      <c r="R22" s="21"/>
      <c r="S22" s="21"/>
      <c r="T22" s="21"/>
      <c r="U22" s="53"/>
      <c r="V22" s="25"/>
    </row>
    <row r="23" spans="1:22" ht="17.25" thickBot="1" x14ac:dyDescent="0.3">
      <c r="A23" s="565"/>
      <c r="B23" s="632"/>
      <c r="C23" s="633"/>
      <c r="D23" s="633"/>
      <c r="E23" s="633"/>
      <c r="F23" s="633"/>
      <c r="G23" s="18"/>
      <c r="H23" s="19"/>
      <c r="I23" s="19"/>
      <c r="J23" s="21"/>
      <c r="K23" s="21"/>
      <c r="L23" s="21"/>
      <c r="M23" s="21"/>
      <c r="N23" s="53"/>
      <c r="O23" s="53"/>
      <c r="P23" s="53"/>
      <c r="Q23" s="53"/>
      <c r="R23" s="21"/>
      <c r="S23" s="21"/>
      <c r="T23" s="21"/>
      <c r="U23" s="53"/>
      <c r="V23" s="25"/>
    </row>
    <row r="24" spans="1:22" ht="17.25" thickBot="1" x14ac:dyDescent="0.3">
      <c r="A24" s="565"/>
      <c r="B24" s="632"/>
      <c r="C24" s="633"/>
      <c r="D24" s="633"/>
      <c r="E24" s="633"/>
      <c r="F24" s="633"/>
      <c r="G24" s="18"/>
      <c r="H24" s="19"/>
      <c r="I24" s="19"/>
      <c r="J24" s="21"/>
      <c r="K24" s="28"/>
      <c r="L24" s="21"/>
      <c r="M24" s="21"/>
      <c r="N24" s="53"/>
      <c r="O24" s="53"/>
      <c r="P24" s="53"/>
      <c r="Q24" s="53"/>
      <c r="R24" s="21"/>
      <c r="S24" s="21"/>
      <c r="T24" s="21"/>
      <c r="U24" s="53"/>
      <c r="V24" s="25"/>
    </row>
    <row r="25" spans="1:22" ht="17.25" thickBot="1" x14ac:dyDescent="0.3">
      <c r="A25" s="565"/>
      <c r="B25" s="632"/>
      <c r="C25" s="633"/>
      <c r="D25" s="633"/>
      <c r="E25" s="633"/>
      <c r="F25" s="633"/>
      <c r="G25" s="18"/>
      <c r="H25" s="19"/>
      <c r="I25" s="19"/>
      <c r="J25" s="21"/>
      <c r="K25" s="21"/>
      <c r="L25" s="21"/>
      <c r="M25" s="21"/>
      <c r="N25" s="53"/>
      <c r="O25" s="53"/>
      <c r="P25" s="53"/>
      <c r="Q25" s="53"/>
      <c r="R25" s="21"/>
      <c r="S25" s="21"/>
      <c r="T25" s="21"/>
      <c r="U25" s="53"/>
      <c r="V25" s="25"/>
    </row>
    <row r="26" spans="1:22" ht="17.25" thickBot="1" x14ac:dyDescent="0.3">
      <c r="A26" s="617" t="s">
        <v>18</v>
      </c>
      <c r="B26" s="617"/>
      <c r="C26" s="617"/>
      <c r="D26" s="617"/>
      <c r="E26" s="617"/>
      <c r="F26" s="617"/>
      <c r="G26" s="617"/>
      <c r="H26" s="617"/>
      <c r="I26" s="617"/>
      <c r="J26" s="54"/>
      <c r="K26" s="54"/>
      <c r="L26" s="54"/>
      <c r="M26" s="54"/>
      <c r="N26" s="55"/>
      <c r="O26" s="55"/>
      <c r="P26" s="55"/>
      <c r="Q26" s="55"/>
      <c r="R26" s="58"/>
      <c r="S26" s="58"/>
      <c r="T26" s="58"/>
      <c r="U26" s="59"/>
      <c r="V26" s="25"/>
    </row>
    <row r="27" spans="1:22" ht="15.75" customHeight="1" thickBot="1" x14ac:dyDescent="0.3">
      <c r="A27" s="498" t="s">
        <v>56</v>
      </c>
      <c r="B27" s="618"/>
      <c r="C27" s="618"/>
      <c r="D27" s="618"/>
      <c r="E27" s="618"/>
      <c r="F27" s="618"/>
      <c r="G27" s="31"/>
      <c r="H27" s="31"/>
      <c r="I27" s="31"/>
      <c r="J27" s="28"/>
      <c r="K27" s="56"/>
      <c r="L27" s="28"/>
      <c r="M27" s="28"/>
      <c r="N27" s="57"/>
      <c r="O27" s="57"/>
      <c r="P27" s="57"/>
      <c r="Q27" s="57"/>
      <c r="R27" s="21"/>
      <c r="S27" s="21"/>
      <c r="T27" s="21"/>
      <c r="U27" s="53"/>
      <c r="V27" s="32"/>
    </row>
    <row r="28" spans="1:22" ht="15.75" thickBot="1" x14ac:dyDescent="0.3">
      <c r="A28" s="629"/>
      <c r="B28" s="618"/>
      <c r="C28" s="618"/>
      <c r="D28" s="618"/>
      <c r="E28" s="618"/>
      <c r="F28" s="618"/>
      <c r="G28" s="31"/>
      <c r="H28" s="31"/>
      <c r="I28" s="31"/>
      <c r="J28" s="28"/>
      <c r="K28" s="28"/>
      <c r="L28" s="28"/>
      <c r="M28" s="56"/>
      <c r="N28" s="57"/>
      <c r="O28" s="57"/>
      <c r="P28" s="57"/>
      <c r="Q28" s="57"/>
      <c r="R28" s="21"/>
      <c r="S28" s="21"/>
      <c r="T28" s="21"/>
      <c r="U28" s="53"/>
      <c r="V28" s="32"/>
    </row>
    <row r="29" spans="1:22" ht="15.75" thickBot="1" x14ac:dyDescent="0.3">
      <c r="A29" s="630"/>
      <c r="B29" s="619"/>
      <c r="C29" s="619"/>
      <c r="D29" s="619"/>
      <c r="E29" s="619"/>
      <c r="F29" s="619"/>
      <c r="G29" s="31"/>
      <c r="H29" s="31"/>
      <c r="I29" s="31"/>
      <c r="J29" s="28"/>
      <c r="K29" s="28"/>
      <c r="L29" s="28"/>
      <c r="M29" s="28"/>
      <c r="N29" s="57"/>
      <c r="O29" s="57"/>
      <c r="P29" s="57"/>
      <c r="Q29" s="57"/>
      <c r="R29" s="21"/>
      <c r="S29" s="21"/>
      <c r="T29" s="21"/>
      <c r="U29" s="53"/>
      <c r="V29" s="32"/>
    </row>
    <row r="30" spans="1:22" ht="15.75" thickBot="1" x14ac:dyDescent="0.3">
      <c r="A30" s="630"/>
      <c r="B30" s="619"/>
      <c r="C30" s="619"/>
      <c r="D30" s="619"/>
      <c r="E30" s="619"/>
      <c r="F30" s="619"/>
      <c r="G30" s="31"/>
      <c r="H30" s="31"/>
      <c r="I30" s="31"/>
      <c r="J30" s="33"/>
      <c r="K30" s="33"/>
      <c r="L30" s="28"/>
      <c r="M30" s="27"/>
      <c r="N30" s="57"/>
      <c r="O30" s="57"/>
      <c r="P30" s="57"/>
      <c r="Q30" s="57"/>
      <c r="R30" s="21"/>
      <c r="S30" s="21"/>
      <c r="T30" s="21"/>
      <c r="U30" s="53"/>
      <c r="V30" s="32"/>
    </row>
    <row r="31" spans="1:22" ht="15.75" thickBot="1" x14ac:dyDescent="0.3">
      <c r="A31" s="630"/>
      <c r="B31" s="623"/>
      <c r="C31" s="624"/>
      <c r="D31" s="624"/>
      <c r="E31" s="624"/>
      <c r="F31" s="625"/>
      <c r="G31" s="31"/>
      <c r="H31" s="31"/>
      <c r="I31" s="31"/>
      <c r="J31" s="27"/>
      <c r="K31" s="28"/>
      <c r="L31" s="28"/>
      <c r="M31" s="28"/>
      <c r="N31" s="57"/>
      <c r="O31" s="57"/>
      <c r="P31" s="57"/>
      <c r="Q31" s="57"/>
      <c r="R31" s="21"/>
      <c r="S31" s="21"/>
      <c r="T31" s="21"/>
      <c r="U31" s="53"/>
      <c r="V31" s="32"/>
    </row>
    <row r="32" spans="1:22" ht="15.75" thickBot="1" x14ac:dyDescent="0.3">
      <c r="A32" s="630"/>
      <c r="B32" s="619"/>
      <c r="C32" s="619"/>
      <c r="D32" s="619"/>
      <c r="E32" s="619"/>
      <c r="F32" s="619"/>
      <c r="G32" s="18"/>
      <c r="H32" s="18"/>
      <c r="I32" s="18"/>
      <c r="J32" s="21"/>
      <c r="K32" s="21"/>
      <c r="L32" s="33"/>
      <c r="M32" s="21"/>
      <c r="N32" s="57"/>
      <c r="O32" s="57"/>
      <c r="P32" s="57"/>
      <c r="Q32" s="57"/>
      <c r="R32" s="21"/>
      <c r="S32" s="21"/>
      <c r="T32" s="21"/>
      <c r="U32" s="53"/>
      <c r="V32" s="32"/>
    </row>
    <row r="33" spans="1:22" ht="15.75" thickBot="1" x14ac:dyDescent="0.3">
      <c r="A33" s="630"/>
      <c r="B33" s="631"/>
      <c r="C33" s="631"/>
      <c r="D33" s="631"/>
      <c r="E33" s="631"/>
      <c r="F33" s="631"/>
      <c r="G33" s="18"/>
      <c r="H33" s="18"/>
      <c r="I33" s="18"/>
      <c r="J33" s="21"/>
      <c r="K33" s="21"/>
      <c r="L33" s="37"/>
      <c r="M33" s="37"/>
      <c r="N33" s="57"/>
      <c r="O33" s="57"/>
      <c r="P33" s="57"/>
      <c r="Q33" s="57"/>
      <c r="R33" s="21"/>
      <c r="S33" s="21"/>
      <c r="T33" s="21"/>
      <c r="U33" s="53"/>
      <c r="V33" s="32"/>
    </row>
    <row r="34" spans="1:22" ht="17.25" thickBot="1" x14ac:dyDescent="0.3">
      <c r="A34" s="617" t="s">
        <v>18</v>
      </c>
      <c r="B34" s="617"/>
      <c r="C34" s="617"/>
      <c r="D34" s="617"/>
      <c r="E34" s="617"/>
      <c r="F34" s="617"/>
      <c r="G34" s="617"/>
      <c r="H34" s="617"/>
      <c r="I34" s="617"/>
      <c r="J34" s="54"/>
      <c r="K34" s="54"/>
      <c r="L34" s="54"/>
      <c r="M34" s="54"/>
      <c r="N34" s="55"/>
      <c r="O34" s="55"/>
      <c r="P34" s="55"/>
      <c r="Q34" s="55"/>
      <c r="R34" s="58"/>
      <c r="S34" s="58"/>
      <c r="T34" s="58"/>
      <c r="U34" s="59"/>
      <c r="V34" s="25"/>
    </row>
    <row r="35" spans="1:22" ht="15.75" customHeight="1" thickBot="1" x14ac:dyDescent="0.3">
      <c r="A35" s="529" t="s">
        <v>57</v>
      </c>
      <c r="B35" s="618"/>
      <c r="C35" s="618"/>
      <c r="D35" s="618"/>
      <c r="E35" s="618"/>
      <c r="F35" s="618"/>
      <c r="G35" s="60"/>
      <c r="H35" s="31"/>
      <c r="I35" s="31"/>
      <c r="J35" s="28"/>
      <c r="K35" s="28"/>
      <c r="L35" s="28"/>
      <c r="M35" s="28"/>
      <c r="N35" s="57"/>
      <c r="O35" s="57"/>
      <c r="P35" s="57"/>
      <c r="Q35" s="57"/>
      <c r="R35" s="21"/>
      <c r="S35" s="21"/>
      <c r="T35" s="21"/>
      <c r="U35" s="53"/>
      <c r="V35" s="32"/>
    </row>
    <row r="36" spans="1:22" ht="15.75" thickBot="1" x14ac:dyDescent="0.3">
      <c r="A36" s="528"/>
      <c r="B36" s="619"/>
      <c r="C36" s="619"/>
      <c r="D36" s="619"/>
      <c r="E36" s="619"/>
      <c r="F36" s="619"/>
      <c r="G36" s="60"/>
      <c r="H36" s="60"/>
      <c r="I36" s="60"/>
      <c r="J36" s="61"/>
      <c r="K36" s="61"/>
      <c r="L36" s="28"/>
      <c r="M36" s="28"/>
      <c r="N36" s="57"/>
      <c r="O36" s="57"/>
      <c r="P36" s="57"/>
      <c r="Q36" s="57"/>
      <c r="R36" s="21"/>
      <c r="S36" s="21"/>
      <c r="T36" s="21"/>
      <c r="U36" s="53"/>
      <c r="V36" s="32"/>
    </row>
    <row r="37" spans="1:22" ht="15.75" thickBot="1" x14ac:dyDescent="0.3">
      <c r="A37" s="528"/>
      <c r="B37" s="620"/>
      <c r="C37" s="621"/>
      <c r="D37" s="621"/>
      <c r="E37" s="621"/>
      <c r="F37" s="622"/>
      <c r="G37" s="18"/>
      <c r="H37" s="31"/>
      <c r="I37" s="18"/>
      <c r="J37" s="21"/>
      <c r="K37" s="21"/>
      <c r="L37" s="21"/>
      <c r="M37" s="21"/>
      <c r="N37" s="57"/>
      <c r="O37" s="57"/>
      <c r="P37" s="57"/>
      <c r="Q37" s="57"/>
      <c r="R37" s="21"/>
      <c r="S37" s="21"/>
      <c r="T37" s="21"/>
      <c r="U37" s="53"/>
      <c r="V37" s="32"/>
    </row>
    <row r="38" spans="1:22" ht="15.75" thickBot="1" x14ac:dyDescent="0.3">
      <c r="A38" s="528"/>
      <c r="B38" s="623"/>
      <c r="C38" s="624"/>
      <c r="D38" s="624"/>
      <c r="E38" s="624"/>
      <c r="F38" s="625"/>
      <c r="G38" s="18"/>
      <c r="H38" s="31"/>
      <c r="I38" s="18"/>
      <c r="J38" s="21"/>
      <c r="K38" s="21"/>
      <c r="L38" s="21"/>
      <c r="M38" s="21"/>
      <c r="N38" s="57"/>
      <c r="O38" s="57"/>
      <c r="P38" s="57"/>
      <c r="Q38" s="57"/>
      <c r="R38" s="21"/>
      <c r="S38" s="21"/>
      <c r="T38" s="21"/>
      <c r="U38" s="53"/>
      <c r="V38" s="32"/>
    </row>
    <row r="39" spans="1:22" ht="15.75" thickBot="1" x14ac:dyDescent="0.3">
      <c r="A39" s="528"/>
      <c r="B39" s="626"/>
      <c r="C39" s="627"/>
      <c r="D39" s="627"/>
      <c r="E39" s="627"/>
      <c r="F39" s="628"/>
      <c r="G39" s="18"/>
      <c r="H39" s="31"/>
      <c r="I39" s="18"/>
      <c r="J39" s="21"/>
      <c r="K39" s="21"/>
      <c r="L39" s="21"/>
      <c r="M39" s="21"/>
      <c r="N39" s="57"/>
      <c r="O39" s="57"/>
      <c r="P39" s="57"/>
      <c r="Q39" s="57"/>
      <c r="R39" s="21"/>
      <c r="S39" s="21"/>
      <c r="T39" s="21"/>
      <c r="U39" s="53"/>
      <c r="V39" s="32"/>
    </row>
    <row r="40" spans="1:22" ht="15.75" thickBot="1" x14ac:dyDescent="0.3">
      <c r="A40" s="528"/>
      <c r="B40" s="34"/>
      <c r="C40" s="35"/>
      <c r="D40" s="35"/>
      <c r="E40" s="35"/>
      <c r="F40" s="36"/>
      <c r="G40" s="18"/>
      <c r="H40" s="31"/>
      <c r="I40" s="18"/>
      <c r="J40" s="21"/>
      <c r="K40" s="21"/>
      <c r="L40" s="21"/>
      <c r="M40" s="21"/>
      <c r="N40" s="57"/>
      <c r="O40" s="57"/>
      <c r="P40" s="57"/>
      <c r="Q40" s="57"/>
      <c r="R40" s="21"/>
      <c r="S40" s="21"/>
      <c r="T40" s="21"/>
      <c r="U40" s="53"/>
      <c r="V40" s="32"/>
    </row>
    <row r="41" spans="1:22" ht="15.75" thickBot="1" x14ac:dyDescent="0.3">
      <c r="A41" s="528"/>
      <c r="B41" s="34"/>
      <c r="C41" s="35"/>
      <c r="D41" s="35"/>
      <c r="E41" s="35"/>
      <c r="F41" s="36"/>
      <c r="G41" s="18"/>
      <c r="H41" s="31"/>
      <c r="I41" s="18"/>
      <c r="J41" s="21"/>
      <c r="K41" s="21"/>
      <c r="L41" s="21"/>
      <c r="M41" s="21"/>
      <c r="N41" s="57"/>
      <c r="O41" s="57"/>
      <c r="P41" s="57"/>
      <c r="Q41" s="57"/>
      <c r="R41" s="21"/>
      <c r="S41" s="21"/>
      <c r="T41" s="21"/>
      <c r="U41" s="53"/>
      <c r="V41" s="32"/>
    </row>
    <row r="42" spans="1:22" ht="15.75" thickBot="1" x14ac:dyDescent="0.3">
      <c r="A42" s="528"/>
      <c r="B42" s="619"/>
      <c r="C42" s="619"/>
      <c r="D42" s="619"/>
      <c r="E42" s="619"/>
      <c r="F42" s="619"/>
      <c r="G42" s="18"/>
      <c r="H42" s="31"/>
      <c r="I42" s="18"/>
      <c r="J42" s="21"/>
      <c r="K42" s="21"/>
      <c r="L42" s="21"/>
      <c r="M42" s="21"/>
      <c r="N42" s="57"/>
      <c r="O42" s="57"/>
      <c r="P42" s="57"/>
      <c r="Q42" s="57"/>
      <c r="R42" s="21"/>
      <c r="S42" s="21"/>
      <c r="T42" s="21"/>
      <c r="U42" s="53"/>
      <c r="V42" s="32"/>
    </row>
    <row r="43" spans="1:22" ht="15.75" thickBot="1" x14ac:dyDescent="0.3">
      <c r="A43" s="528"/>
      <c r="B43" s="623"/>
      <c r="C43" s="624"/>
      <c r="D43" s="624"/>
      <c r="E43" s="624"/>
      <c r="F43" s="625"/>
      <c r="G43" s="18"/>
      <c r="H43" s="31"/>
      <c r="I43" s="18"/>
      <c r="J43" s="21"/>
      <c r="K43" s="21"/>
      <c r="L43" s="21"/>
      <c r="M43" s="21"/>
      <c r="N43" s="57"/>
      <c r="O43" s="57"/>
      <c r="P43" s="57"/>
      <c r="Q43" s="57"/>
      <c r="R43" s="21"/>
      <c r="S43" s="21"/>
      <c r="T43" s="21"/>
      <c r="U43" s="53"/>
      <c r="V43" s="32"/>
    </row>
    <row r="44" spans="1:22" ht="15.75" thickBot="1" x14ac:dyDescent="0.3">
      <c r="A44" s="528"/>
      <c r="B44" s="623"/>
      <c r="C44" s="624"/>
      <c r="D44" s="624"/>
      <c r="E44" s="624"/>
      <c r="F44" s="625"/>
      <c r="G44" s="18"/>
      <c r="H44" s="31"/>
      <c r="I44" s="18"/>
      <c r="J44" s="21"/>
      <c r="K44" s="21"/>
      <c r="L44" s="21"/>
      <c r="M44" s="21"/>
      <c r="N44" s="57"/>
      <c r="O44" s="57"/>
      <c r="P44" s="57"/>
      <c r="Q44" s="57"/>
      <c r="R44" s="21"/>
      <c r="S44" s="21"/>
      <c r="T44" s="21"/>
      <c r="U44" s="53"/>
      <c r="V44" s="32"/>
    </row>
    <row r="45" spans="1:22" ht="15.75" thickBot="1" x14ac:dyDescent="0.3">
      <c r="A45" s="515" t="s">
        <v>19</v>
      </c>
      <c r="B45" s="515"/>
      <c r="C45" s="515"/>
      <c r="D45" s="515"/>
      <c r="E45" s="515"/>
      <c r="F45" s="515"/>
      <c r="G45" s="515"/>
      <c r="H45" s="515"/>
      <c r="I45" s="515"/>
      <c r="J45" s="38"/>
      <c r="K45" s="38"/>
      <c r="L45" s="38"/>
      <c r="M45" s="38"/>
      <c r="N45" s="29"/>
      <c r="O45" s="29"/>
      <c r="P45" s="29"/>
      <c r="Q45" s="29"/>
      <c r="R45" s="38"/>
      <c r="S45" s="62"/>
      <c r="T45" s="65"/>
      <c r="U45" s="29"/>
      <c r="V45" s="5"/>
    </row>
    <row r="46" spans="1:22" ht="15.75" thickBot="1" x14ac:dyDescent="0.3">
      <c r="A46" s="615" t="s">
        <v>20</v>
      </c>
      <c r="B46" s="615"/>
      <c r="C46" s="615"/>
      <c r="D46" s="615"/>
      <c r="E46" s="615"/>
      <c r="F46" s="615"/>
      <c r="G46" s="615"/>
      <c r="H46" s="615"/>
      <c r="I46" s="615"/>
      <c r="J46" s="39"/>
      <c r="K46" s="39"/>
      <c r="L46" s="39"/>
      <c r="M46" s="39"/>
      <c r="N46" s="17"/>
      <c r="O46" s="17"/>
      <c r="P46" s="17"/>
      <c r="Q46" s="17"/>
      <c r="R46" s="39"/>
      <c r="S46" s="63"/>
      <c r="T46" s="75"/>
      <c r="U46" s="17"/>
      <c r="V46" s="5"/>
    </row>
    <row r="47" spans="1:22" ht="26.25" customHeight="1" thickBot="1" x14ac:dyDescent="0.3">
      <c r="A47" s="601" t="s">
        <v>48</v>
      </c>
      <c r="B47" s="515" t="s">
        <v>49</v>
      </c>
      <c r="C47" s="515"/>
      <c r="D47" s="515"/>
      <c r="E47" s="515"/>
      <c r="F47" s="515"/>
      <c r="G47" s="515" t="s">
        <v>11</v>
      </c>
      <c r="H47" s="44" t="s">
        <v>25</v>
      </c>
      <c r="I47" s="30" t="s">
        <v>26</v>
      </c>
      <c r="J47" s="514" t="s">
        <v>27</v>
      </c>
      <c r="K47" s="514"/>
      <c r="L47" s="514"/>
      <c r="M47" s="514"/>
      <c r="N47" s="520" t="s">
        <v>28</v>
      </c>
      <c r="O47" s="521"/>
      <c r="P47" s="521"/>
      <c r="Q47" s="522"/>
      <c r="R47" s="638" t="s">
        <v>46</v>
      </c>
      <c r="S47" s="92" t="s">
        <v>46</v>
      </c>
      <c r="T47" s="45" t="s">
        <v>29</v>
      </c>
      <c r="U47" s="45" t="s">
        <v>29</v>
      </c>
      <c r="V47" s="5"/>
    </row>
    <row r="48" spans="1:22" ht="15.75" thickBot="1" x14ac:dyDescent="0.3">
      <c r="A48" s="602"/>
      <c r="B48" s="515"/>
      <c r="C48" s="515"/>
      <c r="D48" s="515"/>
      <c r="E48" s="515"/>
      <c r="F48" s="515"/>
      <c r="G48" s="515"/>
      <c r="H48" s="46" t="s">
        <v>30</v>
      </c>
      <c r="I48" s="47" t="s">
        <v>31</v>
      </c>
      <c r="J48" s="604" t="s">
        <v>32</v>
      </c>
      <c r="K48" s="605"/>
      <c r="L48" s="605"/>
      <c r="M48" s="606"/>
      <c r="N48" s="604" t="s">
        <v>61</v>
      </c>
      <c r="O48" s="605"/>
      <c r="P48" s="605"/>
      <c r="Q48" s="606"/>
      <c r="R48" s="639"/>
      <c r="S48" s="67" t="s">
        <v>60</v>
      </c>
      <c r="T48" s="67" t="s">
        <v>27</v>
      </c>
      <c r="U48" s="46" t="s">
        <v>33</v>
      </c>
      <c r="V48" s="5"/>
    </row>
    <row r="49" spans="1:22" ht="15.75" thickBot="1" x14ac:dyDescent="0.3">
      <c r="A49" s="602"/>
      <c r="B49" s="600" t="s">
        <v>50</v>
      </c>
      <c r="C49" s="600"/>
      <c r="D49" s="600"/>
      <c r="E49" s="600"/>
      <c r="F49" s="600"/>
      <c r="G49" s="48"/>
      <c r="H49" s="49"/>
      <c r="I49" s="49"/>
      <c r="J49" s="607"/>
      <c r="K49" s="608"/>
      <c r="L49" s="608"/>
      <c r="M49" s="609"/>
      <c r="N49" s="610"/>
      <c r="O49" s="611"/>
      <c r="P49" s="611"/>
      <c r="Q49" s="612"/>
      <c r="R49" s="23"/>
      <c r="S49" s="23"/>
      <c r="T49" s="23"/>
      <c r="U49" s="22"/>
      <c r="V49" s="5"/>
    </row>
    <row r="50" spans="1:22" ht="15.75" thickBot="1" x14ac:dyDescent="0.3">
      <c r="A50" s="602"/>
      <c r="B50" s="600" t="s">
        <v>51</v>
      </c>
      <c r="C50" s="600"/>
      <c r="D50" s="600"/>
      <c r="E50" s="600"/>
      <c r="F50" s="600"/>
      <c r="G50" s="48"/>
      <c r="H50" s="49"/>
      <c r="I50" s="49"/>
      <c r="J50" s="69"/>
      <c r="K50" s="70"/>
      <c r="L50" s="70"/>
      <c r="M50" s="71"/>
      <c r="N50" s="72"/>
      <c r="O50" s="73"/>
      <c r="P50" s="73"/>
      <c r="Q50" s="74"/>
      <c r="R50" s="23"/>
      <c r="S50" s="23"/>
      <c r="T50" s="23"/>
      <c r="U50" s="22"/>
      <c r="V50" s="43"/>
    </row>
    <row r="51" spans="1:22" ht="15.75" customHeight="1" thickBot="1" x14ac:dyDescent="0.3">
      <c r="A51" s="603"/>
      <c r="B51" s="600" t="s">
        <v>52</v>
      </c>
      <c r="C51" s="600"/>
      <c r="D51" s="600"/>
      <c r="E51" s="600"/>
      <c r="F51" s="600"/>
      <c r="G51" s="50"/>
      <c r="H51" s="49"/>
      <c r="I51" s="49"/>
      <c r="J51" s="607"/>
      <c r="K51" s="608"/>
      <c r="L51" s="608"/>
      <c r="M51" s="609"/>
      <c r="N51" s="610"/>
      <c r="O51" s="611"/>
      <c r="P51" s="611"/>
      <c r="Q51" s="612"/>
      <c r="R51" s="23"/>
      <c r="S51" s="23"/>
      <c r="T51" s="23"/>
      <c r="U51" s="22"/>
      <c r="V51" s="43"/>
    </row>
    <row r="52" spans="1:22" ht="26.25" thickBot="1" x14ac:dyDescent="0.3">
      <c r="A52" s="601" t="s">
        <v>23</v>
      </c>
      <c r="B52" s="515" t="s">
        <v>24</v>
      </c>
      <c r="C52" s="515"/>
      <c r="D52" s="515"/>
      <c r="E52" s="515"/>
      <c r="F52" s="515"/>
      <c r="G52" s="515" t="s">
        <v>11</v>
      </c>
      <c r="H52" s="44" t="s">
        <v>25</v>
      </c>
      <c r="I52" s="66" t="s">
        <v>26</v>
      </c>
      <c r="J52" s="514" t="s">
        <v>27</v>
      </c>
      <c r="K52" s="514"/>
      <c r="L52" s="514"/>
      <c r="M52" s="514"/>
      <c r="N52" s="520" t="s">
        <v>28</v>
      </c>
      <c r="O52" s="521"/>
      <c r="P52" s="521"/>
      <c r="Q52" s="522"/>
      <c r="R52" s="638" t="s">
        <v>46</v>
      </c>
      <c r="S52" s="92" t="s">
        <v>46</v>
      </c>
      <c r="T52" s="45" t="s">
        <v>29</v>
      </c>
      <c r="U52" s="45" t="s">
        <v>29</v>
      </c>
      <c r="V52" s="43"/>
    </row>
    <row r="53" spans="1:22" ht="15.75" thickBot="1" x14ac:dyDescent="0.3">
      <c r="A53" s="602"/>
      <c r="B53" s="515"/>
      <c r="C53" s="515"/>
      <c r="D53" s="515"/>
      <c r="E53" s="515"/>
      <c r="F53" s="515"/>
      <c r="G53" s="515"/>
      <c r="H53" s="46" t="s">
        <v>30</v>
      </c>
      <c r="I53" s="68" t="s">
        <v>31</v>
      </c>
      <c r="J53" s="604" t="s">
        <v>32</v>
      </c>
      <c r="K53" s="605"/>
      <c r="L53" s="605"/>
      <c r="M53" s="606"/>
      <c r="N53" s="604" t="s">
        <v>61</v>
      </c>
      <c r="O53" s="605"/>
      <c r="P53" s="605"/>
      <c r="Q53" s="606"/>
      <c r="R53" s="639"/>
      <c r="S53" s="67" t="s">
        <v>60</v>
      </c>
      <c r="T53" s="67" t="s">
        <v>27</v>
      </c>
      <c r="U53" s="46" t="s">
        <v>33</v>
      </c>
      <c r="V53" s="43"/>
    </row>
    <row r="54" spans="1:22" ht="15.75" thickBot="1" x14ac:dyDescent="0.3">
      <c r="A54" s="602"/>
      <c r="B54" s="600" t="s">
        <v>34</v>
      </c>
      <c r="C54" s="600"/>
      <c r="D54" s="600"/>
      <c r="E54" s="600"/>
      <c r="F54" s="600"/>
      <c r="G54" s="48"/>
      <c r="H54" s="49"/>
      <c r="I54" s="49"/>
      <c r="J54" s="607"/>
      <c r="K54" s="608"/>
      <c r="L54" s="608"/>
      <c r="M54" s="609"/>
      <c r="N54" s="610"/>
      <c r="O54" s="611"/>
      <c r="P54" s="611"/>
      <c r="Q54" s="612"/>
      <c r="R54" s="23"/>
      <c r="S54" s="23"/>
      <c r="T54" s="23"/>
      <c r="U54" s="22"/>
      <c r="V54" s="43"/>
    </row>
    <row r="55" spans="1:22" ht="15.75" thickBot="1" x14ac:dyDescent="0.3">
      <c r="A55" s="602"/>
      <c r="B55" s="600" t="s">
        <v>35</v>
      </c>
      <c r="C55" s="600"/>
      <c r="D55" s="600"/>
      <c r="E55" s="600"/>
      <c r="F55" s="600"/>
      <c r="G55" s="48"/>
      <c r="H55" s="49"/>
      <c r="I55" s="49"/>
      <c r="J55" s="607"/>
      <c r="K55" s="608"/>
      <c r="L55" s="608"/>
      <c r="M55" s="609"/>
      <c r="N55" s="610"/>
      <c r="O55" s="611"/>
      <c r="P55" s="611"/>
      <c r="Q55" s="612"/>
      <c r="R55" s="23"/>
      <c r="S55" s="23"/>
      <c r="T55" s="23"/>
      <c r="U55" s="22"/>
      <c r="V55" s="43"/>
    </row>
    <row r="56" spans="1:22" ht="15.75" customHeight="1" thickBot="1" x14ac:dyDescent="0.3">
      <c r="A56" s="603"/>
      <c r="B56" s="600" t="s">
        <v>47</v>
      </c>
      <c r="C56" s="600"/>
      <c r="D56" s="600"/>
      <c r="E56" s="600"/>
      <c r="F56" s="600"/>
      <c r="G56" s="48"/>
      <c r="H56" s="49"/>
      <c r="I56" s="49"/>
      <c r="J56" s="607"/>
      <c r="K56" s="608"/>
      <c r="L56" s="608"/>
      <c r="M56" s="609"/>
      <c r="N56" s="610"/>
      <c r="O56" s="611"/>
      <c r="P56" s="611"/>
      <c r="Q56" s="612"/>
      <c r="R56" s="23"/>
      <c r="S56" s="23"/>
      <c r="T56" s="23"/>
      <c r="U56" s="22"/>
      <c r="V56" s="43"/>
    </row>
    <row r="57" spans="1:22" ht="15.75" thickBot="1" x14ac:dyDescent="0.3">
      <c r="A57" s="85"/>
      <c r="B57" s="86" t="s">
        <v>53</v>
      </c>
      <c r="C57" s="87"/>
      <c r="D57" s="87"/>
      <c r="E57" s="87"/>
      <c r="F57" s="87"/>
      <c r="G57" s="87"/>
      <c r="H57" s="87"/>
      <c r="I57" s="87"/>
      <c r="J57" s="87"/>
      <c r="K57" s="87"/>
      <c r="L57" s="613"/>
      <c r="M57" s="613"/>
      <c r="N57" s="613"/>
      <c r="O57" s="613"/>
      <c r="P57" s="613"/>
      <c r="Q57" s="613"/>
      <c r="R57" s="613"/>
      <c r="S57" s="613"/>
      <c r="T57" s="614"/>
      <c r="U57" s="88"/>
      <c r="V57" s="43"/>
    </row>
    <row r="58" spans="1:22" ht="15.75" thickBot="1" x14ac:dyDescent="0.3">
      <c r="A58" s="616" t="s">
        <v>21</v>
      </c>
      <c r="B58" s="93" t="s">
        <v>55</v>
      </c>
      <c r="C58" s="9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6"/>
      <c r="U58" s="40"/>
      <c r="V58" s="43"/>
    </row>
    <row r="59" spans="1:22" ht="15.75" thickBot="1" x14ac:dyDescent="0.3">
      <c r="A59" s="616"/>
      <c r="B59" s="505" t="s">
        <v>62</v>
      </c>
      <c r="C59" s="506"/>
      <c r="D59" s="506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7"/>
      <c r="U59" s="41"/>
      <c r="V59" s="43"/>
    </row>
    <row r="60" spans="1:22" ht="15.75" thickBot="1" x14ac:dyDescent="0.3">
      <c r="A60" s="616"/>
      <c r="B60" s="505" t="s">
        <v>63</v>
      </c>
      <c r="C60" s="506"/>
      <c r="D60" s="506"/>
      <c r="E60" s="506"/>
      <c r="F60" s="506"/>
      <c r="G60" s="506"/>
      <c r="H60" s="506"/>
      <c r="I60" s="506"/>
      <c r="J60" s="506"/>
      <c r="K60" s="506"/>
      <c r="L60" s="506"/>
      <c r="M60" s="506"/>
      <c r="N60" s="506"/>
      <c r="O60" s="506"/>
      <c r="P60" s="506"/>
      <c r="Q60" s="506"/>
      <c r="R60" s="506"/>
      <c r="S60" s="506"/>
      <c r="T60" s="507"/>
      <c r="U60" s="17"/>
      <c r="V60" s="43"/>
    </row>
    <row r="61" spans="1:22" ht="15.75" thickBot="1" x14ac:dyDescent="0.3">
      <c r="A61" s="616"/>
      <c r="B61" s="597" t="s">
        <v>22</v>
      </c>
      <c r="C61" s="598"/>
      <c r="D61" s="598"/>
      <c r="E61" s="598"/>
      <c r="F61" s="598"/>
      <c r="G61" s="598"/>
      <c r="H61" s="598"/>
      <c r="I61" s="598"/>
      <c r="J61" s="598"/>
      <c r="K61" s="598"/>
      <c r="L61" s="598"/>
      <c r="M61" s="598"/>
      <c r="N61" s="598"/>
      <c r="O61" s="598"/>
      <c r="P61" s="598"/>
      <c r="Q61" s="598"/>
      <c r="R61" s="598"/>
      <c r="S61" s="598"/>
      <c r="T61" s="599"/>
      <c r="U61" s="42"/>
      <c r="V61" s="43"/>
    </row>
    <row r="62" spans="1:22" ht="23.25" thickBot="1" x14ac:dyDescent="0.3">
      <c r="A62" s="51" t="s">
        <v>36</v>
      </c>
      <c r="B62" s="89" t="s">
        <v>37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1"/>
      <c r="T62" s="64"/>
      <c r="U62" s="52"/>
      <c r="V62" s="43"/>
    </row>
  </sheetData>
  <mergeCells count="96">
    <mergeCell ref="R47:R48"/>
    <mergeCell ref="R52:R53"/>
    <mergeCell ref="B2:Q2"/>
    <mergeCell ref="R2:U2"/>
    <mergeCell ref="B3:Q3"/>
    <mergeCell ref="R3:U4"/>
    <mergeCell ref="F4:H4"/>
    <mergeCell ref="I4:L4"/>
    <mergeCell ref="B5:Q5"/>
    <mergeCell ref="R5:U6"/>
    <mergeCell ref="B6:Q6"/>
    <mergeCell ref="B7:Q7"/>
    <mergeCell ref="R7:U8"/>
    <mergeCell ref="B8:Q8"/>
    <mergeCell ref="A9:U9"/>
    <mergeCell ref="A10:A25"/>
    <mergeCell ref="J10:M10"/>
    <mergeCell ref="N10:Q10"/>
    <mergeCell ref="B12:B15"/>
    <mergeCell ref="C12:F12"/>
    <mergeCell ref="C13:F13"/>
    <mergeCell ref="C14:F14"/>
    <mergeCell ref="C15:F15"/>
    <mergeCell ref="B10:B11"/>
    <mergeCell ref="C10:F11"/>
    <mergeCell ref="G10:G11"/>
    <mergeCell ref="H10:H11"/>
    <mergeCell ref="I10:I11"/>
    <mergeCell ref="C16:F16"/>
    <mergeCell ref="B17:B20"/>
    <mergeCell ref="C17:F17"/>
    <mergeCell ref="C18:F18"/>
    <mergeCell ref="C19:F19"/>
    <mergeCell ref="C20:F20"/>
    <mergeCell ref="B21:B25"/>
    <mergeCell ref="C21:F21"/>
    <mergeCell ref="C22:F22"/>
    <mergeCell ref="C23:F23"/>
    <mergeCell ref="C24:F24"/>
    <mergeCell ref="C25:F25"/>
    <mergeCell ref="A26:I26"/>
    <mergeCell ref="A27:A33"/>
    <mergeCell ref="B27:F27"/>
    <mergeCell ref="B28:F28"/>
    <mergeCell ref="B29:F29"/>
    <mergeCell ref="B30:F30"/>
    <mergeCell ref="B31:F31"/>
    <mergeCell ref="B32:F32"/>
    <mergeCell ref="B33:F33"/>
    <mergeCell ref="A34:I34"/>
    <mergeCell ref="A35:A44"/>
    <mergeCell ref="B35:F35"/>
    <mergeCell ref="B36:F36"/>
    <mergeCell ref="B37:F37"/>
    <mergeCell ref="B38:F38"/>
    <mergeCell ref="B42:F42"/>
    <mergeCell ref="B43:F43"/>
    <mergeCell ref="B44:F44"/>
    <mergeCell ref="B39:F39"/>
    <mergeCell ref="N51:Q51"/>
    <mergeCell ref="B50:F50"/>
    <mergeCell ref="A45:I45"/>
    <mergeCell ref="A46:I46"/>
    <mergeCell ref="A58:A61"/>
    <mergeCell ref="N47:Q47"/>
    <mergeCell ref="J48:M48"/>
    <mergeCell ref="N48:Q48"/>
    <mergeCell ref="B49:F49"/>
    <mergeCell ref="J49:M49"/>
    <mergeCell ref="N49:Q49"/>
    <mergeCell ref="A47:A51"/>
    <mergeCell ref="B52:F53"/>
    <mergeCell ref="G52:G53"/>
    <mergeCell ref="J52:M52"/>
    <mergeCell ref="B55:F55"/>
    <mergeCell ref="B47:F48"/>
    <mergeCell ref="G47:G48"/>
    <mergeCell ref="J47:M47"/>
    <mergeCell ref="B51:F51"/>
    <mergeCell ref="J51:M51"/>
    <mergeCell ref="B61:T61"/>
    <mergeCell ref="B56:F56"/>
    <mergeCell ref="A52:A56"/>
    <mergeCell ref="N52:Q52"/>
    <mergeCell ref="J53:M53"/>
    <mergeCell ref="N53:Q53"/>
    <mergeCell ref="B54:F54"/>
    <mergeCell ref="J54:M54"/>
    <mergeCell ref="N54:Q54"/>
    <mergeCell ref="L57:T57"/>
    <mergeCell ref="B59:T59"/>
    <mergeCell ref="B60:T60"/>
    <mergeCell ref="J55:M55"/>
    <mergeCell ref="J56:M56"/>
    <mergeCell ref="N55:Q55"/>
    <mergeCell ref="N56:Q56"/>
  </mergeCells>
  <pageMargins left="0.511811024" right="0.511811024" top="0.78740157499999996" bottom="0.78740157499999996" header="0.31496062000000002" footer="0.31496062000000002"/>
  <pageSetup paperSize="9" scale="52" orientation="portrait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view="pageBreakPreview" topLeftCell="A9" zoomScale="90" zoomScaleNormal="100" zoomScaleSheetLayoutView="90" workbookViewId="0">
      <selection activeCell="O16" sqref="O16"/>
    </sheetView>
  </sheetViews>
  <sheetFormatPr defaultRowHeight="15" x14ac:dyDescent="0.25"/>
  <cols>
    <col min="1" max="1" width="16.42578125" style="301" customWidth="1"/>
    <col min="2" max="2" width="12.5703125" style="301" customWidth="1"/>
    <col min="3" max="5" width="9.140625" style="301"/>
    <col min="6" max="6" width="17" style="301" customWidth="1"/>
    <col min="7" max="7" width="9.140625" style="301"/>
    <col min="8" max="8" width="9.140625" style="301" customWidth="1"/>
    <col min="9" max="16384" width="9.140625" style="301"/>
  </cols>
  <sheetData>
    <row r="1" spans="1:17" ht="34.5" customHeight="1" thickBot="1" x14ac:dyDescent="0.3">
      <c r="A1" s="325" t="s">
        <v>0</v>
      </c>
      <c r="B1" s="708" t="s">
        <v>1</v>
      </c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9"/>
      <c r="P1" s="703" t="s">
        <v>2</v>
      </c>
      <c r="Q1" s="703"/>
    </row>
    <row r="2" spans="1:17" ht="15.75" customHeight="1" thickBot="1" x14ac:dyDescent="0.3">
      <c r="A2" s="326"/>
      <c r="B2" s="704" t="s">
        <v>3</v>
      </c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5"/>
      <c r="P2" s="706">
        <f>Q64</f>
        <v>3600</v>
      </c>
      <c r="Q2" s="706"/>
    </row>
    <row r="3" spans="1:17" ht="16.5" thickBot="1" x14ac:dyDescent="0.3">
      <c r="A3" s="326"/>
      <c r="B3" s="327"/>
      <c r="C3" s="328"/>
      <c r="D3" s="328"/>
      <c r="E3" s="327"/>
      <c r="F3" s="707" t="s">
        <v>4</v>
      </c>
      <c r="G3" s="707"/>
      <c r="H3" s="707"/>
      <c r="I3" s="707" t="s">
        <v>103</v>
      </c>
      <c r="J3" s="707"/>
      <c r="K3" s="707"/>
      <c r="L3" s="707"/>
      <c r="M3" s="329"/>
      <c r="N3" s="329"/>
      <c r="O3" s="330"/>
      <c r="P3" s="706"/>
      <c r="Q3" s="706"/>
    </row>
    <row r="4" spans="1:17" ht="16.5" customHeight="1" thickBot="1" x14ac:dyDescent="0.3">
      <c r="A4" s="331"/>
      <c r="B4" s="710" t="s">
        <v>5</v>
      </c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1"/>
      <c r="P4" s="712" t="s">
        <v>6</v>
      </c>
      <c r="Q4" s="712"/>
    </row>
    <row r="5" spans="1:17" ht="15.75" customHeight="1" thickBot="1" x14ac:dyDescent="0.3">
      <c r="A5" s="332"/>
      <c r="B5" s="713" t="s">
        <v>102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4"/>
      <c r="P5" s="712"/>
      <c r="Q5" s="712"/>
    </row>
    <row r="6" spans="1:17" ht="15.75" customHeight="1" thickBot="1" x14ac:dyDescent="0.3">
      <c r="A6" s="332"/>
      <c r="B6" s="704" t="s">
        <v>7</v>
      </c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5"/>
      <c r="P6" s="755">
        <v>40</v>
      </c>
      <c r="Q6" s="755"/>
    </row>
    <row r="7" spans="1:17" ht="15.75" thickBot="1" x14ac:dyDescent="0.3">
      <c r="A7" s="333"/>
      <c r="B7" s="720" t="s">
        <v>8</v>
      </c>
      <c r="C7" s="720"/>
      <c r="D7" s="720"/>
      <c r="E7" s="720"/>
      <c r="F7" s="720"/>
      <c r="G7" s="720"/>
      <c r="H7" s="720"/>
      <c r="I7" s="720"/>
      <c r="J7" s="720"/>
      <c r="K7" s="720"/>
      <c r="L7" s="720"/>
      <c r="M7" s="720"/>
      <c r="N7" s="720"/>
      <c r="O7" s="721"/>
      <c r="P7" s="755"/>
      <c r="Q7" s="755"/>
    </row>
    <row r="8" spans="1:17" ht="18.75" thickBot="1" x14ac:dyDescent="0.3">
      <c r="A8" s="722" t="s">
        <v>38</v>
      </c>
      <c r="B8" s="722"/>
      <c r="C8" s="722"/>
      <c r="D8" s="722"/>
      <c r="E8" s="722"/>
      <c r="F8" s="722"/>
      <c r="G8" s="722"/>
      <c r="H8" s="722"/>
      <c r="I8" s="722"/>
      <c r="J8" s="722"/>
      <c r="K8" s="722"/>
      <c r="L8" s="722"/>
      <c r="M8" s="722"/>
      <c r="N8" s="722"/>
      <c r="O8" s="722"/>
      <c r="P8" s="723"/>
      <c r="Q8" s="723"/>
    </row>
    <row r="9" spans="1:17" ht="15.75" thickBot="1" x14ac:dyDescent="0.3">
      <c r="A9" s="724" t="s">
        <v>54</v>
      </c>
      <c r="B9" s="772" t="s">
        <v>9</v>
      </c>
      <c r="C9" s="772" t="s">
        <v>10</v>
      </c>
      <c r="D9" s="772"/>
      <c r="E9" s="772"/>
      <c r="F9" s="772"/>
      <c r="G9" s="735" t="s">
        <v>11</v>
      </c>
      <c r="H9" s="735" t="s">
        <v>12</v>
      </c>
      <c r="I9" s="735" t="s">
        <v>13</v>
      </c>
      <c r="J9" s="766" t="s">
        <v>39</v>
      </c>
      <c r="K9" s="766"/>
      <c r="L9" s="766"/>
      <c r="M9" s="765" t="s">
        <v>40</v>
      </c>
      <c r="N9" s="765"/>
      <c r="O9" s="765"/>
      <c r="P9" s="302" t="s">
        <v>29</v>
      </c>
      <c r="Q9" s="247" t="s">
        <v>29</v>
      </c>
    </row>
    <row r="10" spans="1:17" ht="15.75" thickBot="1" x14ac:dyDescent="0.3">
      <c r="A10" s="724"/>
      <c r="B10" s="772"/>
      <c r="C10" s="772"/>
      <c r="D10" s="772"/>
      <c r="E10" s="772"/>
      <c r="F10" s="772"/>
      <c r="G10" s="735"/>
      <c r="H10" s="736"/>
      <c r="I10" s="736"/>
      <c r="J10" s="303" t="s">
        <v>41</v>
      </c>
      <c r="K10" s="303" t="s">
        <v>42</v>
      </c>
      <c r="L10" s="303" t="s">
        <v>43</v>
      </c>
      <c r="M10" s="303" t="s">
        <v>41</v>
      </c>
      <c r="N10" s="303" t="s">
        <v>42</v>
      </c>
      <c r="O10" s="303" t="s">
        <v>43</v>
      </c>
      <c r="P10" s="304" t="s">
        <v>58</v>
      </c>
      <c r="Q10" s="305" t="s">
        <v>33</v>
      </c>
    </row>
    <row r="11" spans="1:17" ht="15.75" customHeight="1" thickBot="1" x14ac:dyDescent="0.3">
      <c r="A11" s="724"/>
      <c r="B11" s="752" t="s">
        <v>14</v>
      </c>
      <c r="C11" s="767" t="s">
        <v>65</v>
      </c>
      <c r="D11" s="768"/>
      <c r="E11" s="768"/>
      <c r="F11" s="769"/>
      <c r="G11" s="99" t="s">
        <v>83</v>
      </c>
      <c r="H11" s="103" t="s">
        <v>95</v>
      </c>
      <c r="I11" s="118">
        <v>1</v>
      </c>
      <c r="J11" s="119">
        <v>2</v>
      </c>
      <c r="K11" s="120">
        <v>3</v>
      </c>
      <c r="L11" s="121">
        <v>2</v>
      </c>
      <c r="M11" s="122">
        <f>(J11*$P$6)*50/60</f>
        <v>66.666666666666671</v>
      </c>
      <c r="N11" s="123">
        <f>(K11*$P$6)*50/60</f>
        <v>100</v>
      </c>
      <c r="O11" s="124">
        <f>(L11*$P$6)*50/60</f>
        <v>66.666666666666671</v>
      </c>
      <c r="P11" s="125">
        <f>(J11+K11+L11)*$P$6</f>
        <v>280</v>
      </c>
      <c r="Q11" s="126">
        <f>M11+N11+O11</f>
        <v>233.33333333333337</v>
      </c>
    </row>
    <row r="12" spans="1:17" ht="15.75" thickBot="1" x14ac:dyDescent="0.3">
      <c r="A12" s="724"/>
      <c r="B12" s="752"/>
      <c r="C12" s="756" t="s">
        <v>66</v>
      </c>
      <c r="D12" s="757"/>
      <c r="E12" s="757"/>
      <c r="F12" s="758"/>
      <c r="G12" s="100" t="s">
        <v>84</v>
      </c>
      <c r="H12" s="104" t="s">
        <v>95</v>
      </c>
      <c r="I12" s="127">
        <v>1</v>
      </c>
      <c r="J12" s="128">
        <v>2</v>
      </c>
      <c r="K12" s="129">
        <v>2</v>
      </c>
      <c r="L12" s="130">
        <v>0</v>
      </c>
      <c r="M12" s="131">
        <f t="shared" ref="M12:M25" si="0">(J12*$P$6)*50/60</f>
        <v>66.666666666666671</v>
      </c>
      <c r="N12" s="132">
        <f t="shared" ref="N12:N25" si="1">(K12*$P$6)*50/60</f>
        <v>66.666666666666671</v>
      </c>
      <c r="O12" s="133">
        <f t="shared" ref="O12:O25" si="2">(L12*$P$6)*50/60</f>
        <v>0</v>
      </c>
      <c r="P12" s="134">
        <f t="shared" ref="P12:P25" si="3">(J12+K12+L12)*$P$6</f>
        <v>160</v>
      </c>
      <c r="Q12" s="135">
        <f t="shared" ref="Q12:Q25" si="4">M12+N12+O12</f>
        <v>133.33333333333334</v>
      </c>
    </row>
    <row r="13" spans="1:17" ht="15.75" thickBot="1" x14ac:dyDescent="0.3">
      <c r="A13" s="724"/>
      <c r="B13" s="752"/>
      <c r="C13" s="759" t="s">
        <v>67</v>
      </c>
      <c r="D13" s="760"/>
      <c r="E13" s="760"/>
      <c r="F13" s="761"/>
      <c r="G13" s="100" t="s">
        <v>85</v>
      </c>
      <c r="H13" s="104" t="s">
        <v>95</v>
      </c>
      <c r="I13" s="127">
        <v>1</v>
      </c>
      <c r="J13" s="128">
        <v>2</v>
      </c>
      <c r="K13" s="129">
        <v>2</v>
      </c>
      <c r="L13" s="130">
        <v>0</v>
      </c>
      <c r="M13" s="131">
        <f t="shared" si="0"/>
        <v>66.666666666666671</v>
      </c>
      <c r="N13" s="132">
        <f t="shared" si="1"/>
        <v>66.666666666666671</v>
      </c>
      <c r="O13" s="133">
        <f t="shared" si="2"/>
        <v>0</v>
      </c>
      <c r="P13" s="134">
        <f t="shared" si="3"/>
        <v>160</v>
      </c>
      <c r="Q13" s="135">
        <f t="shared" si="4"/>
        <v>133.33333333333334</v>
      </c>
    </row>
    <row r="14" spans="1:17" ht="15.75" thickBot="1" x14ac:dyDescent="0.3">
      <c r="A14" s="724"/>
      <c r="B14" s="752"/>
      <c r="C14" s="199" t="s">
        <v>76</v>
      </c>
      <c r="D14" s="200"/>
      <c r="E14" s="200"/>
      <c r="F14" s="201"/>
      <c r="G14" s="100" t="s">
        <v>94</v>
      </c>
      <c r="H14" s="104" t="s">
        <v>95</v>
      </c>
      <c r="I14" s="127">
        <v>1</v>
      </c>
      <c r="J14" s="128">
        <v>2</v>
      </c>
      <c r="K14" s="129">
        <v>2</v>
      </c>
      <c r="L14" s="130">
        <v>0</v>
      </c>
      <c r="M14" s="131">
        <f t="shared" si="0"/>
        <v>66.666666666666671</v>
      </c>
      <c r="N14" s="132">
        <f t="shared" si="1"/>
        <v>66.666666666666671</v>
      </c>
      <c r="O14" s="133">
        <f t="shared" si="2"/>
        <v>0</v>
      </c>
      <c r="P14" s="134">
        <f t="shared" si="3"/>
        <v>160</v>
      </c>
      <c r="Q14" s="135">
        <f t="shared" si="4"/>
        <v>133.33333333333334</v>
      </c>
    </row>
    <row r="15" spans="1:17" ht="15.75" thickBot="1" x14ac:dyDescent="0.3">
      <c r="A15" s="724"/>
      <c r="B15" s="752"/>
      <c r="C15" s="199" t="s">
        <v>130</v>
      </c>
      <c r="D15" s="200"/>
      <c r="E15" s="200"/>
      <c r="F15" s="201"/>
      <c r="G15" s="100" t="s">
        <v>94</v>
      </c>
      <c r="H15" s="104" t="s">
        <v>95</v>
      </c>
      <c r="I15" s="127">
        <v>2</v>
      </c>
      <c r="J15" s="128">
        <v>0</v>
      </c>
      <c r="K15" s="129">
        <v>0</v>
      </c>
      <c r="L15" s="130">
        <v>2</v>
      </c>
      <c r="M15" s="131">
        <f>(J15*$P$6)*50/60</f>
        <v>0</v>
      </c>
      <c r="N15" s="132">
        <f>(K15*$P$6)*50/60</f>
        <v>0</v>
      </c>
      <c r="O15" s="133">
        <f>(L15*$P$6)*50/60</f>
        <v>66.666666666666671</v>
      </c>
      <c r="P15" s="134">
        <f>(J15+K15+L15)*$P$6</f>
        <v>80</v>
      </c>
      <c r="Q15" s="135">
        <f>M15+N15+O15</f>
        <v>66.666666666666671</v>
      </c>
    </row>
    <row r="16" spans="1:17" ht="15.75" thickBot="1" x14ac:dyDescent="0.3">
      <c r="A16" s="724"/>
      <c r="B16" s="752"/>
      <c r="C16" s="776" t="s">
        <v>128</v>
      </c>
      <c r="D16" s="777"/>
      <c r="E16" s="777"/>
      <c r="F16" s="778"/>
      <c r="G16" s="101" t="s">
        <v>124</v>
      </c>
      <c r="H16" s="108" t="s">
        <v>95</v>
      </c>
      <c r="I16" s="136">
        <v>2</v>
      </c>
      <c r="J16" s="137">
        <v>0</v>
      </c>
      <c r="K16" s="138">
        <v>0</v>
      </c>
      <c r="L16" s="139">
        <v>2</v>
      </c>
      <c r="M16" s="140">
        <f t="shared" si="0"/>
        <v>0</v>
      </c>
      <c r="N16" s="141">
        <f t="shared" si="1"/>
        <v>0</v>
      </c>
      <c r="O16" s="142">
        <f t="shared" si="2"/>
        <v>66.666666666666671</v>
      </c>
      <c r="P16" s="143">
        <f t="shared" si="3"/>
        <v>80</v>
      </c>
      <c r="Q16" s="144">
        <f t="shared" si="4"/>
        <v>66.666666666666671</v>
      </c>
    </row>
    <row r="17" spans="1:17" ht="15.75" thickBot="1" x14ac:dyDescent="0.3">
      <c r="A17" s="724"/>
      <c r="B17" s="145" t="s">
        <v>15</v>
      </c>
      <c r="C17" s="762" t="s">
        <v>68</v>
      </c>
      <c r="D17" s="763"/>
      <c r="E17" s="763"/>
      <c r="F17" s="764"/>
      <c r="G17" s="102" t="s">
        <v>86</v>
      </c>
      <c r="H17" s="102" t="s">
        <v>95</v>
      </c>
      <c r="I17" s="202">
        <v>1</v>
      </c>
      <c r="J17" s="203">
        <v>3</v>
      </c>
      <c r="K17" s="204">
        <v>3</v>
      </c>
      <c r="L17" s="205">
        <v>3</v>
      </c>
      <c r="M17" s="206">
        <f t="shared" si="0"/>
        <v>100</v>
      </c>
      <c r="N17" s="207">
        <f t="shared" si="1"/>
        <v>100</v>
      </c>
      <c r="O17" s="208">
        <f t="shared" si="2"/>
        <v>100</v>
      </c>
      <c r="P17" s="209">
        <f t="shared" si="3"/>
        <v>360</v>
      </c>
      <c r="Q17" s="210">
        <f t="shared" si="4"/>
        <v>300</v>
      </c>
    </row>
    <row r="18" spans="1:17" ht="15.75" thickBot="1" x14ac:dyDescent="0.3">
      <c r="A18" s="724"/>
      <c r="B18" s="753" t="s">
        <v>16</v>
      </c>
      <c r="C18" s="779" t="s">
        <v>69</v>
      </c>
      <c r="D18" s="780"/>
      <c r="E18" s="780"/>
      <c r="F18" s="780"/>
      <c r="G18" s="103" t="s">
        <v>87</v>
      </c>
      <c r="H18" s="97" t="s">
        <v>95</v>
      </c>
      <c r="I18" s="125">
        <v>1</v>
      </c>
      <c r="J18" s="119">
        <v>2</v>
      </c>
      <c r="K18" s="120">
        <v>0</v>
      </c>
      <c r="L18" s="198">
        <v>2</v>
      </c>
      <c r="M18" s="122">
        <f t="shared" si="0"/>
        <v>66.666666666666671</v>
      </c>
      <c r="N18" s="123">
        <f t="shared" si="1"/>
        <v>0</v>
      </c>
      <c r="O18" s="124">
        <f t="shared" si="2"/>
        <v>66.666666666666671</v>
      </c>
      <c r="P18" s="125">
        <f t="shared" si="3"/>
        <v>160</v>
      </c>
      <c r="Q18" s="126">
        <f t="shared" si="4"/>
        <v>133.33333333333334</v>
      </c>
    </row>
    <row r="19" spans="1:17" ht="15.75" thickBot="1" x14ac:dyDescent="0.3">
      <c r="A19" s="724"/>
      <c r="B19" s="753"/>
      <c r="C19" s="759" t="s">
        <v>70</v>
      </c>
      <c r="D19" s="760"/>
      <c r="E19" s="760"/>
      <c r="F19" s="760"/>
      <c r="G19" s="104" t="s">
        <v>88</v>
      </c>
      <c r="H19" s="98" t="s">
        <v>95</v>
      </c>
      <c r="I19" s="134">
        <v>1</v>
      </c>
      <c r="J19" s="128">
        <v>0</v>
      </c>
      <c r="K19" s="129">
        <v>2</v>
      </c>
      <c r="L19" s="211">
        <v>2</v>
      </c>
      <c r="M19" s="131">
        <f t="shared" si="0"/>
        <v>0</v>
      </c>
      <c r="N19" s="132">
        <f t="shared" si="1"/>
        <v>66.666666666666671</v>
      </c>
      <c r="O19" s="133">
        <f t="shared" si="2"/>
        <v>66.666666666666671</v>
      </c>
      <c r="P19" s="134">
        <f t="shared" si="3"/>
        <v>160</v>
      </c>
      <c r="Q19" s="135">
        <f t="shared" si="4"/>
        <v>133.33333333333334</v>
      </c>
    </row>
    <row r="20" spans="1:17" ht="15.75" thickBot="1" x14ac:dyDescent="0.3">
      <c r="A20" s="724"/>
      <c r="B20" s="753"/>
      <c r="C20" s="759" t="s">
        <v>71</v>
      </c>
      <c r="D20" s="760"/>
      <c r="E20" s="760"/>
      <c r="F20" s="760"/>
      <c r="G20" s="104" t="s">
        <v>89</v>
      </c>
      <c r="H20" s="98" t="s">
        <v>95</v>
      </c>
      <c r="I20" s="134">
        <v>1</v>
      </c>
      <c r="J20" s="128">
        <v>2</v>
      </c>
      <c r="K20" s="129">
        <v>0</v>
      </c>
      <c r="L20" s="211">
        <v>2</v>
      </c>
      <c r="M20" s="131">
        <f t="shared" si="0"/>
        <v>66.666666666666671</v>
      </c>
      <c r="N20" s="132">
        <f t="shared" si="1"/>
        <v>0</v>
      </c>
      <c r="O20" s="133">
        <f t="shared" si="2"/>
        <v>66.666666666666671</v>
      </c>
      <c r="P20" s="134">
        <f t="shared" si="3"/>
        <v>160</v>
      </c>
      <c r="Q20" s="135">
        <f t="shared" si="4"/>
        <v>133.33333333333334</v>
      </c>
    </row>
    <row r="21" spans="1:17" ht="15.75" thickBot="1" x14ac:dyDescent="0.3">
      <c r="A21" s="724"/>
      <c r="B21" s="753"/>
      <c r="C21" s="781" t="s">
        <v>125</v>
      </c>
      <c r="D21" s="782"/>
      <c r="E21" s="782"/>
      <c r="F21" s="782"/>
      <c r="G21" s="146" t="s">
        <v>126</v>
      </c>
      <c r="H21" s="191" t="s">
        <v>95</v>
      </c>
      <c r="I21" s="143">
        <v>1</v>
      </c>
      <c r="J21" s="137">
        <v>0</v>
      </c>
      <c r="K21" s="138">
        <v>2</v>
      </c>
      <c r="L21" s="212">
        <v>0</v>
      </c>
      <c r="M21" s="140">
        <f>(J21*$P$6)*50/60</f>
        <v>0</v>
      </c>
      <c r="N21" s="141">
        <f>(K21*$P$6)*50/60</f>
        <v>66.666666666666671</v>
      </c>
      <c r="O21" s="142">
        <f>(L21*$P$6)*50/60</f>
        <v>0</v>
      </c>
      <c r="P21" s="143">
        <f>(J21+K21+L21)*$P$6</f>
        <v>80</v>
      </c>
      <c r="Q21" s="147">
        <f>M21+N21+O21</f>
        <v>66.666666666666671</v>
      </c>
    </row>
    <row r="22" spans="1:17" ht="15.75" thickBot="1" x14ac:dyDescent="0.3">
      <c r="A22" s="724"/>
      <c r="B22" s="754" t="s">
        <v>17</v>
      </c>
      <c r="C22" s="773" t="s">
        <v>72</v>
      </c>
      <c r="D22" s="774"/>
      <c r="E22" s="774"/>
      <c r="F22" s="775"/>
      <c r="G22" s="105" t="s">
        <v>90</v>
      </c>
      <c r="H22" s="109" t="s">
        <v>95</v>
      </c>
      <c r="I22" s="148">
        <v>1</v>
      </c>
      <c r="J22" s="149">
        <v>0</v>
      </c>
      <c r="K22" s="150">
        <v>2</v>
      </c>
      <c r="L22" s="151">
        <v>2</v>
      </c>
      <c r="M22" s="152">
        <f t="shared" si="0"/>
        <v>0</v>
      </c>
      <c r="N22" s="153">
        <f t="shared" si="1"/>
        <v>66.666666666666671</v>
      </c>
      <c r="O22" s="154">
        <f t="shared" si="2"/>
        <v>66.666666666666671</v>
      </c>
      <c r="P22" s="155">
        <f t="shared" si="3"/>
        <v>160</v>
      </c>
      <c r="Q22" s="156">
        <f t="shared" si="4"/>
        <v>133.33333333333334</v>
      </c>
    </row>
    <row r="23" spans="1:17" ht="15.75" thickBot="1" x14ac:dyDescent="0.3">
      <c r="A23" s="724"/>
      <c r="B23" s="754"/>
      <c r="C23" s="759" t="s">
        <v>73</v>
      </c>
      <c r="D23" s="760"/>
      <c r="E23" s="760"/>
      <c r="F23" s="761"/>
      <c r="G23" s="106" t="s">
        <v>91</v>
      </c>
      <c r="H23" s="104" t="s">
        <v>95</v>
      </c>
      <c r="I23" s="127">
        <v>1</v>
      </c>
      <c r="J23" s="128">
        <v>2</v>
      </c>
      <c r="K23" s="129">
        <v>0</v>
      </c>
      <c r="L23" s="130">
        <v>2</v>
      </c>
      <c r="M23" s="131">
        <f t="shared" si="0"/>
        <v>66.666666666666671</v>
      </c>
      <c r="N23" s="132">
        <f t="shared" si="1"/>
        <v>0</v>
      </c>
      <c r="O23" s="133">
        <f t="shared" si="2"/>
        <v>66.666666666666671</v>
      </c>
      <c r="P23" s="134">
        <f t="shared" si="3"/>
        <v>160</v>
      </c>
      <c r="Q23" s="135">
        <f t="shared" si="4"/>
        <v>133.33333333333334</v>
      </c>
    </row>
    <row r="24" spans="1:17" ht="15.75" thickBot="1" x14ac:dyDescent="0.3">
      <c r="A24" s="724"/>
      <c r="B24" s="754"/>
      <c r="C24" s="759" t="s">
        <v>74</v>
      </c>
      <c r="D24" s="760"/>
      <c r="E24" s="760"/>
      <c r="F24" s="761"/>
      <c r="G24" s="106" t="s">
        <v>92</v>
      </c>
      <c r="H24" s="104" t="s">
        <v>95</v>
      </c>
      <c r="I24" s="127">
        <v>1</v>
      </c>
      <c r="J24" s="128">
        <v>0</v>
      </c>
      <c r="K24" s="129">
        <v>2</v>
      </c>
      <c r="L24" s="130">
        <v>2</v>
      </c>
      <c r="M24" s="131">
        <f t="shared" si="0"/>
        <v>0</v>
      </c>
      <c r="N24" s="132">
        <f t="shared" si="1"/>
        <v>66.666666666666671</v>
      </c>
      <c r="O24" s="133">
        <f t="shared" si="2"/>
        <v>66.666666666666671</v>
      </c>
      <c r="P24" s="134">
        <f t="shared" si="3"/>
        <v>160</v>
      </c>
      <c r="Q24" s="135">
        <f t="shared" si="4"/>
        <v>133.33333333333334</v>
      </c>
    </row>
    <row r="25" spans="1:17" ht="15.75" thickBot="1" x14ac:dyDescent="0.3">
      <c r="A25" s="724"/>
      <c r="B25" s="754"/>
      <c r="C25" s="759" t="s">
        <v>75</v>
      </c>
      <c r="D25" s="760"/>
      <c r="E25" s="760"/>
      <c r="F25" s="761"/>
      <c r="G25" s="106" t="s">
        <v>93</v>
      </c>
      <c r="H25" s="104" t="s">
        <v>95</v>
      </c>
      <c r="I25" s="98">
        <v>1</v>
      </c>
      <c r="J25" s="128">
        <v>2</v>
      </c>
      <c r="K25" s="129">
        <v>0</v>
      </c>
      <c r="L25" s="130">
        <v>2</v>
      </c>
      <c r="M25" s="131">
        <f t="shared" si="0"/>
        <v>66.666666666666671</v>
      </c>
      <c r="N25" s="132">
        <f t="shared" si="1"/>
        <v>0</v>
      </c>
      <c r="O25" s="133">
        <f t="shared" si="2"/>
        <v>66.666666666666671</v>
      </c>
      <c r="P25" s="134">
        <f t="shared" si="3"/>
        <v>160</v>
      </c>
      <c r="Q25" s="135">
        <f t="shared" si="4"/>
        <v>133.33333333333334</v>
      </c>
    </row>
    <row r="26" spans="1:17" ht="15.75" thickBot="1" x14ac:dyDescent="0.3">
      <c r="A26" s="724"/>
      <c r="B26" s="754"/>
      <c r="C26" s="776"/>
      <c r="D26" s="777"/>
      <c r="E26" s="777"/>
      <c r="F26" s="778"/>
      <c r="G26" s="107"/>
      <c r="H26" s="157"/>
      <c r="I26" s="158"/>
      <c r="J26" s="159"/>
      <c r="K26" s="160"/>
      <c r="L26" s="161"/>
      <c r="M26" s="162"/>
      <c r="N26" s="163"/>
      <c r="O26" s="164"/>
      <c r="P26" s="165"/>
      <c r="Q26" s="188"/>
    </row>
    <row r="27" spans="1:17" ht="15.75" thickBot="1" x14ac:dyDescent="0.3">
      <c r="A27" s="587" t="s">
        <v>18</v>
      </c>
      <c r="B27" s="770"/>
      <c r="C27" s="770"/>
      <c r="D27" s="770"/>
      <c r="E27" s="770"/>
      <c r="F27" s="770"/>
      <c r="G27" s="770"/>
      <c r="H27" s="771"/>
      <c r="I27" s="771"/>
      <c r="J27" s="110">
        <f t="shared" ref="J27:Q27" si="5">SUM(J11:J26)</f>
        <v>19</v>
      </c>
      <c r="K27" s="110">
        <f t="shared" si="5"/>
        <v>20</v>
      </c>
      <c r="L27" s="111">
        <f t="shared" si="5"/>
        <v>23</v>
      </c>
      <c r="M27" s="112">
        <f t="shared" si="5"/>
        <v>633.33333333333337</v>
      </c>
      <c r="N27" s="113">
        <f t="shared" si="5"/>
        <v>666.66666666666663</v>
      </c>
      <c r="O27" s="114">
        <f t="shared" si="5"/>
        <v>766.66666666666663</v>
      </c>
      <c r="P27" s="115">
        <f t="shared" si="5"/>
        <v>2480</v>
      </c>
      <c r="Q27" s="189">
        <f t="shared" si="5"/>
        <v>2066.6666666666665</v>
      </c>
    </row>
    <row r="28" spans="1:17" ht="15.75" thickBot="1" x14ac:dyDescent="0.3">
      <c r="A28" s="696" t="s">
        <v>56</v>
      </c>
      <c r="B28" s="748" t="s">
        <v>139</v>
      </c>
      <c r="C28" s="749"/>
      <c r="D28" s="749"/>
      <c r="E28" s="749"/>
      <c r="F28" s="750"/>
      <c r="G28" s="236" t="s">
        <v>108</v>
      </c>
      <c r="H28" s="237" t="s">
        <v>95</v>
      </c>
      <c r="I28" s="236">
        <v>2</v>
      </c>
      <c r="J28" s="238">
        <v>3</v>
      </c>
      <c r="K28" s="239">
        <v>0</v>
      </c>
      <c r="L28" s="240">
        <v>0</v>
      </c>
      <c r="M28" s="241">
        <f t="shared" ref="M28:O34" si="6">(J28*$P$6)*50/60</f>
        <v>100</v>
      </c>
      <c r="N28" s="242">
        <f t="shared" si="6"/>
        <v>0</v>
      </c>
      <c r="O28" s="243">
        <f t="shared" si="6"/>
        <v>0</v>
      </c>
      <c r="P28" s="244">
        <f t="shared" ref="P28:P34" si="7">(J28+K28+L28)*$P$6</f>
        <v>120</v>
      </c>
      <c r="Q28" s="290">
        <f t="shared" ref="Q28:Q34" si="8">M28+N28+O28</f>
        <v>100</v>
      </c>
    </row>
    <row r="29" spans="1:17" ht="15.75" thickBot="1" x14ac:dyDescent="0.3">
      <c r="A29" s="697"/>
      <c r="B29" s="489" t="s">
        <v>122</v>
      </c>
      <c r="C29" s="490"/>
      <c r="D29" s="490"/>
      <c r="E29" s="490"/>
      <c r="F29" s="491"/>
      <c r="G29" s="194" t="s">
        <v>123</v>
      </c>
      <c r="H29" s="98" t="s">
        <v>95</v>
      </c>
      <c r="I29" s="194">
        <v>2</v>
      </c>
      <c r="J29" s="195">
        <v>2</v>
      </c>
      <c r="K29" s="196">
        <v>0</v>
      </c>
      <c r="L29" s="197">
        <v>0</v>
      </c>
      <c r="M29" s="131">
        <f t="shared" si="6"/>
        <v>66.666666666666671</v>
      </c>
      <c r="N29" s="132">
        <f t="shared" si="6"/>
        <v>0</v>
      </c>
      <c r="O29" s="133">
        <f t="shared" si="6"/>
        <v>0</v>
      </c>
      <c r="P29" s="178">
        <f t="shared" si="7"/>
        <v>80</v>
      </c>
      <c r="Q29" s="135">
        <f t="shared" si="8"/>
        <v>66.666666666666671</v>
      </c>
    </row>
    <row r="30" spans="1:17" ht="15.75" thickBot="1" x14ac:dyDescent="0.3">
      <c r="A30" s="698"/>
      <c r="B30" s="489" t="s">
        <v>120</v>
      </c>
      <c r="C30" s="490"/>
      <c r="D30" s="490"/>
      <c r="E30" s="490"/>
      <c r="F30" s="491"/>
      <c r="G30" s="194" t="s">
        <v>121</v>
      </c>
      <c r="H30" s="98" t="s">
        <v>95</v>
      </c>
      <c r="I30" s="194">
        <v>2</v>
      </c>
      <c r="J30" s="195">
        <v>0</v>
      </c>
      <c r="K30" s="196">
        <v>2</v>
      </c>
      <c r="L30" s="197">
        <v>0</v>
      </c>
      <c r="M30" s="131">
        <f t="shared" si="6"/>
        <v>0</v>
      </c>
      <c r="N30" s="132">
        <f t="shared" si="6"/>
        <v>66.666666666666671</v>
      </c>
      <c r="O30" s="133">
        <f t="shared" si="6"/>
        <v>0</v>
      </c>
      <c r="P30" s="178">
        <f t="shared" si="7"/>
        <v>80</v>
      </c>
      <c r="Q30" s="135">
        <f t="shared" si="8"/>
        <v>66.666666666666671</v>
      </c>
    </row>
    <row r="31" spans="1:17" ht="15.75" thickBot="1" x14ac:dyDescent="0.3">
      <c r="A31" s="698"/>
      <c r="B31" s="489" t="s">
        <v>77</v>
      </c>
      <c r="C31" s="490"/>
      <c r="D31" s="490"/>
      <c r="E31" s="490"/>
      <c r="F31" s="491"/>
      <c r="G31" s="194" t="s">
        <v>106</v>
      </c>
      <c r="H31" s="98" t="s">
        <v>95</v>
      </c>
      <c r="I31" s="194">
        <v>2</v>
      </c>
      <c r="J31" s="128">
        <v>2</v>
      </c>
      <c r="K31" s="129">
        <v>0</v>
      </c>
      <c r="L31" s="211">
        <v>0</v>
      </c>
      <c r="M31" s="131">
        <f t="shared" si="6"/>
        <v>66.666666666666671</v>
      </c>
      <c r="N31" s="132">
        <f t="shared" si="6"/>
        <v>0</v>
      </c>
      <c r="O31" s="133">
        <f t="shared" si="6"/>
        <v>0</v>
      </c>
      <c r="P31" s="178">
        <f t="shared" si="7"/>
        <v>80</v>
      </c>
      <c r="Q31" s="135">
        <f t="shared" si="8"/>
        <v>66.666666666666671</v>
      </c>
    </row>
    <row r="32" spans="1:17" ht="15.75" thickBot="1" x14ac:dyDescent="0.3">
      <c r="A32" s="698"/>
      <c r="B32" s="489" t="s">
        <v>78</v>
      </c>
      <c r="C32" s="490"/>
      <c r="D32" s="490"/>
      <c r="E32" s="490"/>
      <c r="F32" s="491"/>
      <c r="G32" s="194" t="s">
        <v>107</v>
      </c>
      <c r="H32" s="98" t="s">
        <v>95</v>
      </c>
      <c r="I32" s="194">
        <v>2</v>
      </c>
      <c r="J32" s="128">
        <v>0</v>
      </c>
      <c r="K32" s="129">
        <v>2</v>
      </c>
      <c r="L32" s="211">
        <v>0</v>
      </c>
      <c r="M32" s="131">
        <f>(J32*$P$6)*50/60</f>
        <v>0</v>
      </c>
      <c r="N32" s="132">
        <f>(K32*$P$6)*50/60</f>
        <v>66.666666666666671</v>
      </c>
      <c r="O32" s="133">
        <f>(L32*$P$6)*50/60</f>
        <v>0</v>
      </c>
      <c r="P32" s="178">
        <f>(J32+K32+L32)*$P$6</f>
        <v>80</v>
      </c>
      <c r="Q32" s="135">
        <f>M32+N32+O32</f>
        <v>66.666666666666671</v>
      </c>
    </row>
    <row r="33" spans="1:21" ht="15.75" thickBot="1" x14ac:dyDescent="0.3">
      <c r="A33" s="698"/>
      <c r="B33" s="258" t="s">
        <v>127</v>
      </c>
      <c r="C33" s="259"/>
      <c r="D33" s="259"/>
      <c r="E33" s="259"/>
      <c r="F33" s="260"/>
      <c r="G33" s="104" t="s">
        <v>132</v>
      </c>
      <c r="H33" s="98" t="s">
        <v>96</v>
      </c>
      <c r="I33" s="174">
        <v>2</v>
      </c>
      <c r="J33" s="128">
        <v>0</v>
      </c>
      <c r="K33" s="129">
        <v>0</v>
      </c>
      <c r="L33" s="130">
        <v>2</v>
      </c>
      <c r="M33" s="131">
        <f t="shared" si="6"/>
        <v>0</v>
      </c>
      <c r="N33" s="132">
        <f t="shared" si="6"/>
        <v>0</v>
      </c>
      <c r="O33" s="133">
        <f t="shared" si="6"/>
        <v>66.666666666666671</v>
      </c>
      <c r="P33" s="178">
        <f t="shared" si="7"/>
        <v>80</v>
      </c>
      <c r="Q33" s="135">
        <f t="shared" si="8"/>
        <v>66.666666666666671</v>
      </c>
      <c r="T33" s="306"/>
    </row>
    <row r="34" spans="1:21" ht="15.75" thickBot="1" x14ac:dyDescent="0.3">
      <c r="A34" s="698"/>
      <c r="B34" s="693" t="s">
        <v>131</v>
      </c>
      <c r="C34" s="694"/>
      <c r="D34" s="694"/>
      <c r="E34" s="694"/>
      <c r="F34" s="695"/>
      <c r="G34" s="227" t="s">
        <v>133</v>
      </c>
      <c r="H34" s="228" t="s">
        <v>95</v>
      </c>
      <c r="I34" s="229">
        <v>1</v>
      </c>
      <c r="J34" s="230">
        <v>0</v>
      </c>
      <c r="K34" s="231">
        <v>2</v>
      </c>
      <c r="L34" s="232">
        <v>0</v>
      </c>
      <c r="M34" s="233">
        <f t="shared" si="6"/>
        <v>0</v>
      </c>
      <c r="N34" s="234">
        <f t="shared" si="6"/>
        <v>66.666666666666671</v>
      </c>
      <c r="O34" s="235">
        <f t="shared" si="6"/>
        <v>0</v>
      </c>
      <c r="P34" s="289">
        <f t="shared" si="7"/>
        <v>80</v>
      </c>
      <c r="Q34" s="291">
        <f t="shared" si="8"/>
        <v>66.666666666666671</v>
      </c>
      <c r="T34" s="306"/>
      <c r="U34" s="306"/>
    </row>
    <row r="35" spans="1:21" ht="15.75" thickBot="1" x14ac:dyDescent="0.3">
      <c r="A35" s="596" t="s">
        <v>138</v>
      </c>
      <c r="B35" s="751"/>
      <c r="C35" s="751"/>
      <c r="D35" s="751"/>
      <c r="E35" s="751"/>
      <c r="F35" s="751"/>
      <c r="G35" s="751"/>
      <c r="H35" s="751"/>
      <c r="I35" s="751"/>
      <c r="J35" s="213">
        <f t="shared" ref="J35:Q35" si="9">SUM(J28:J34)</f>
        <v>7</v>
      </c>
      <c r="K35" s="214">
        <f t="shared" si="9"/>
        <v>6</v>
      </c>
      <c r="L35" s="215">
        <f t="shared" si="9"/>
        <v>2</v>
      </c>
      <c r="M35" s="213">
        <f t="shared" si="9"/>
        <v>233.33333333333337</v>
      </c>
      <c r="N35" s="214">
        <f t="shared" si="9"/>
        <v>200</v>
      </c>
      <c r="O35" s="215">
        <f t="shared" si="9"/>
        <v>66.666666666666671</v>
      </c>
      <c r="P35" s="292">
        <f t="shared" si="9"/>
        <v>600</v>
      </c>
      <c r="Q35" s="293">
        <f t="shared" si="9"/>
        <v>500.00000000000011</v>
      </c>
      <c r="T35" s="306"/>
    </row>
    <row r="36" spans="1:21" ht="15.75" thickBot="1" x14ac:dyDescent="0.3">
      <c r="A36" s="740" t="s">
        <v>57</v>
      </c>
      <c r="B36" s="742" t="s">
        <v>82</v>
      </c>
      <c r="C36" s="743"/>
      <c r="D36" s="743"/>
      <c r="E36" s="743"/>
      <c r="F36" s="744"/>
      <c r="G36" s="103" t="s">
        <v>97</v>
      </c>
      <c r="H36" s="97" t="s">
        <v>95</v>
      </c>
      <c r="I36" s="173">
        <v>1</v>
      </c>
      <c r="J36" s="119">
        <v>2</v>
      </c>
      <c r="K36" s="120">
        <v>0</v>
      </c>
      <c r="L36" s="121">
        <v>0</v>
      </c>
      <c r="M36" s="122">
        <f t="shared" ref="M36:O38" si="10">(J36*$P$6)*50/60</f>
        <v>66.666666666666671</v>
      </c>
      <c r="N36" s="123">
        <f t="shared" si="10"/>
        <v>0</v>
      </c>
      <c r="O36" s="124">
        <f t="shared" si="10"/>
        <v>0</v>
      </c>
      <c r="P36" s="118">
        <f t="shared" ref="P36:P46" si="11">(J36+K36+L36)*$P$6</f>
        <v>80</v>
      </c>
      <c r="Q36" s="126">
        <f t="shared" ref="Q36:Q46" si="12">M36+N36+O36</f>
        <v>66.666666666666671</v>
      </c>
    </row>
    <row r="37" spans="1:21" ht="15.75" thickBot="1" x14ac:dyDescent="0.3">
      <c r="A37" s="741"/>
      <c r="B37" s="489" t="s">
        <v>112</v>
      </c>
      <c r="C37" s="490"/>
      <c r="D37" s="490"/>
      <c r="E37" s="490"/>
      <c r="F37" s="491"/>
      <c r="G37" s="104" t="s">
        <v>117</v>
      </c>
      <c r="H37" s="98" t="s">
        <v>109</v>
      </c>
      <c r="I37" s="174">
        <v>2</v>
      </c>
      <c r="J37" s="128">
        <v>4</v>
      </c>
      <c r="K37" s="129">
        <v>0</v>
      </c>
      <c r="L37" s="130">
        <v>0</v>
      </c>
      <c r="M37" s="131">
        <f t="shared" si="10"/>
        <v>133.33333333333334</v>
      </c>
      <c r="N37" s="132">
        <f t="shared" si="10"/>
        <v>0</v>
      </c>
      <c r="O37" s="133">
        <f t="shared" si="10"/>
        <v>0</v>
      </c>
      <c r="P37" s="127">
        <f t="shared" si="11"/>
        <v>160</v>
      </c>
      <c r="Q37" s="135">
        <f t="shared" si="12"/>
        <v>133.33333333333334</v>
      </c>
    </row>
    <row r="38" spans="1:21" ht="15.75" thickBot="1" x14ac:dyDescent="0.3">
      <c r="A38" s="741"/>
      <c r="B38" s="737" t="s">
        <v>129</v>
      </c>
      <c r="C38" s="738"/>
      <c r="D38" s="738"/>
      <c r="E38" s="738"/>
      <c r="F38" s="739"/>
      <c r="G38" s="216" t="s">
        <v>111</v>
      </c>
      <c r="H38" s="217" t="s">
        <v>96</v>
      </c>
      <c r="I38" s="218">
        <v>1</v>
      </c>
      <c r="J38" s="219">
        <v>2</v>
      </c>
      <c r="K38" s="220">
        <v>0</v>
      </c>
      <c r="L38" s="221">
        <v>0</v>
      </c>
      <c r="M38" s="222">
        <f t="shared" si="10"/>
        <v>66.666666666666671</v>
      </c>
      <c r="N38" s="223">
        <f t="shared" si="10"/>
        <v>0</v>
      </c>
      <c r="O38" s="224">
        <f t="shared" si="10"/>
        <v>0</v>
      </c>
      <c r="P38" s="225">
        <f t="shared" si="11"/>
        <v>80</v>
      </c>
      <c r="Q38" s="226">
        <f t="shared" si="12"/>
        <v>66.666666666666671</v>
      </c>
    </row>
    <row r="39" spans="1:21" ht="15.75" thickBot="1" x14ac:dyDescent="0.3">
      <c r="A39" s="741"/>
      <c r="B39" s="258" t="s">
        <v>79</v>
      </c>
      <c r="C39" s="259"/>
      <c r="D39" s="259"/>
      <c r="E39" s="259"/>
      <c r="F39" s="260"/>
      <c r="G39" s="104" t="s">
        <v>98</v>
      </c>
      <c r="H39" s="98" t="s">
        <v>96</v>
      </c>
      <c r="I39" s="174">
        <v>2</v>
      </c>
      <c r="J39" s="128">
        <v>4</v>
      </c>
      <c r="K39" s="129">
        <v>0</v>
      </c>
      <c r="L39" s="130">
        <v>0</v>
      </c>
      <c r="M39" s="131">
        <f t="shared" ref="M39:O43" si="13">(J39*$P$6)*50/60</f>
        <v>133.33333333333334</v>
      </c>
      <c r="N39" s="132">
        <f t="shared" si="13"/>
        <v>0</v>
      </c>
      <c r="O39" s="133">
        <f t="shared" si="13"/>
        <v>0</v>
      </c>
      <c r="P39" s="127">
        <f t="shared" si="11"/>
        <v>160</v>
      </c>
      <c r="Q39" s="135">
        <f t="shared" si="12"/>
        <v>133.33333333333334</v>
      </c>
      <c r="R39" s="306">
        <f>SUM(J27+J35+J48)</f>
        <v>38</v>
      </c>
    </row>
    <row r="40" spans="1:21" ht="15.75" thickBot="1" x14ac:dyDescent="0.3">
      <c r="A40" s="741"/>
      <c r="B40" s="258" t="s">
        <v>113</v>
      </c>
      <c r="C40" s="259"/>
      <c r="D40" s="259"/>
      <c r="E40" s="259"/>
      <c r="F40" s="260"/>
      <c r="G40" s="104" t="s">
        <v>116</v>
      </c>
      <c r="H40" s="98" t="s">
        <v>96</v>
      </c>
      <c r="I40" s="174">
        <v>2</v>
      </c>
      <c r="J40" s="128">
        <v>0</v>
      </c>
      <c r="K40" s="129">
        <v>3</v>
      </c>
      <c r="L40" s="130">
        <v>0</v>
      </c>
      <c r="M40" s="131">
        <f t="shared" si="13"/>
        <v>0</v>
      </c>
      <c r="N40" s="132">
        <f t="shared" si="13"/>
        <v>100</v>
      </c>
      <c r="O40" s="133">
        <f t="shared" si="13"/>
        <v>0</v>
      </c>
      <c r="P40" s="127">
        <f t="shared" si="11"/>
        <v>120</v>
      </c>
      <c r="Q40" s="135">
        <f t="shared" si="12"/>
        <v>100</v>
      </c>
      <c r="R40" s="306">
        <f>K27+K35+K48</f>
        <v>35</v>
      </c>
    </row>
    <row r="41" spans="1:21" ht="15.75" thickBot="1" x14ac:dyDescent="0.3">
      <c r="A41" s="741"/>
      <c r="B41" s="258" t="s">
        <v>104</v>
      </c>
      <c r="C41" s="259"/>
      <c r="D41" s="259"/>
      <c r="E41" s="259"/>
      <c r="F41" s="260"/>
      <c r="G41" s="104" t="s">
        <v>115</v>
      </c>
      <c r="H41" s="98" t="s">
        <v>96</v>
      </c>
      <c r="I41" s="174">
        <v>2</v>
      </c>
      <c r="J41" s="128">
        <v>0</v>
      </c>
      <c r="K41" s="129">
        <v>4</v>
      </c>
      <c r="L41" s="130">
        <v>0</v>
      </c>
      <c r="M41" s="131">
        <f t="shared" si="13"/>
        <v>0</v>
      </c>
      <c r="N41" s="132">
        <f t="shared" si="13"/>
        <v>133.33333333333334</v>
      </c>
      <c r="O41" s="133">
        <f t="shared" si="13"/>
        <v>0</v>
      </c>
      <c r="P41" s="127">
        <f t="shared" si="11"/>
        <v>160</v>
      </c>
      <c r="Q41" s="135">
        <f t="shared" si="12"/>
        <v>133.33333333333334</v>
      </c>
      <c r="R41" s="306">
        <f>L27+L35+L48</f>
        <v>35</v>
      </c>
    </row>
    <row r="42" spans="1:21" ht="15.75" thickBot="1" x14ac:dyDescent="0.3">
      <c r="A42" s="741"/>
      <c r="B42" s="258" t="s">
        <v>80</v>
      </c>
      <c r="C42" s="259"/>
      <c r="D42" s="259"/>
      <c r="E42" s="259"/>
      <c r="F42" s="260"/>
      <c r="G42" s="104" t="s">
        <v>99</v>
      </c>
      <c r="H42" s="98" t="s">
        <v>96</v>
      </c>
      <c r="I42" s="174">
        <v>2</v>
      </c>
      <c r="J42" s="128">
        <v>0</v>
      </c>
      <c r="K42" s="129">
        <v>2</v>
      </c>
      <c r="L42" s="130">
        <v>0</v>
      </c>
      <c r="M42" s="131">
        <f t="shared" si="13"/>
        <v>0</v>
      </c>
      <c r="N42" s="132">
        <f t="shared" si="13"/>
        <v>66.666666666666671</v>
      </c>
      <c r="O42" s="133">
        <f t="shared" si="13"/>
        <v>0</v>
      </c>
      <c r="P42" s="127">
        <f t="shared" si="11"/>
        <v>80</v>
      </c>
      <c r="Q42" s="135">
        <f t="shared" si="12"/>
        <v>66.666666666666671</v>
      </c>
      <c r="R42" s="306"/>
    </row>
    <row r="43" spans="1:21" ht="15.75" thickBot="1" x14ac:dyDescent="0.3">
      <c r="A43" s="741"/>
      <c r="B43" s="258" t="s">
        <v>105</v>
      </c>
      <c r="C43" s="259"/>
      <c r="D43" s="259"/>
      <c r="E43" s="259"/>
      <c r="F43" s="260"/>
      <c r="G43" s="104" t="s">
        <v>108</v>
      </c>
      <c r="H43" s="98" t="s">
        <v>96</v>
      </c>
      <c r="I43" s="174">
        <v>1</v>
      </c>
      <c r="J43" s="128">
        <v>0</v>
      </c>
      <c r="K43" s="129">
        <v>0</v>
      </c>
      <c r="L43" s="130">
        <v>2</v>
      </c>
      <c r="M43" s="131">
        <f t="shared" si="13"/>
        <v>0</v>
      </c>
      <c r="N43" s="132">
        <f t="shared" si="13"/>
        <v>0</v>
      </c>
      <c r="O43" s="133">
        <f t="shared" si="13"/>
        <v>66.666666666666671</v>
      </c>
      <c r="P43" s="127">
        <f t="shared" si="11"/>
        <v>80</v>
      </c>
      <c r="Q43" s="135">
        <f t="shared" si="12"/>
        <v>66.666666666666671</v>
      </c>
    </row>
    <row r="44" spans="1:21" ht="15.75" thickBot="1" x14ac:dyDescent="0.3">
      <c r="A44" s="741"/>
      <c r="B44" s="258" t="s">
        <v>135</v>
      </c>
      <c r="C44" s="259"/>
      <c r="D44" s="259"/>
      <c r="E44" s="259"/>
      <c r="F44" s="260"/>
      <c r="G44" s="104" t="s">
        <v>114</v>
      </c>
      <c r="H44" s="98" t="s">
        <v>96</v>
      </c>
      <c r="I44" s="174">
        <v>2</v>
      </c>
      <c r="J44" s="128">
        <v>0</v>
      </c>
      <c r="K44" s="129">
        <v>0</v>
      </c>
      <c r="L44" s="130">
        <v>4</v>
      </c>
      <c r="M44" s="131">
        <f t="shared" ref="M44:O46" si="14">(J44*$P$6)*50/60</f>
        <v>0</v>
      </c>
      <c r="N44" s="132">
        <f t="shared" si="14"/>
        <v>0</v>
      </c>
      <c r="O44" s="133">
        <f t="shared" si="14"/>
        <v>133.33333333333334</v>
      </c>
      <c r="P44" s="127">
        <f t="shared" si="11"/>
        <v>160</v>
      </c>
      <c r="Q44" s="135">
        <f t="shared" si="12"/>
        <v>133.33333333333334</v>
      </c>
    </row>
    <row r="45" spans="1:21" ht="15.75" thickBot="1" x14ac:dyDescent="0.3">
      <c r="A45" s="741"/>
      <c r="B45" s="258" t="s">
        <v>81</v>
      </c>
      <c r="C45" s="259"/>
      <c r="D45" s="259"/>
      <c r="E45" s="259"/>
      <c r="F45" s="260"/>
      <c r="G45" s="104" t="s">
        <v>110</v>
      </c>
      <c r="H45" s="98" t="s">
        <v>96</v>
      </c>
      <c r="I45" s="174">
        <v>1</v>
      </c>
      <c r="J45" s="128">
        <v>0</v>
      </c>
      <c r="K45" s="129">
        <v>0</v>
      </c>
      <c r="L45" s="130">
        <v>2</v>
      </c>
      <c r="M45" s="131">
        <f t="shared" si="14"/>
        <v>0</v>
      </c>
      <c r="N45" s="132">
        <f t="shared" si="14"/>
        <v>0</v>
      </c>
      <c r="O45" s="133">
        <f t="shared" si="14"/>
        <v>66.666666666666671</v>
      </c>
      <c r="P45" s="127">
        <f t="shared" si="11"/>
        <v>80</v>
      </c>
      <c r="Q45" s="135">
        <f t="shared" si="12"/>
        <v>66.666666666666671</v>
      </c>
    </row>
    <row r="46" spans="1:21" ht="15.75" thickBot="1" x14ac:dyDescent="0.3">
      <c r="A46" s="741"/>
      <c r="B46" s="745" t="s">
        <v>118</v>
      </c>
      <c r="C46" s="746"/>
      <c r="D46" s="746"/>
      <c r="E46" s="746"/>
      <c r="F46" s="747"/>
      <c r="G46" s="104" t="s">
        <v>119</v>
      </c>
      <c r="H46" s="98" t="s">
        <v>96</v>
      </c>
      <c r="I46" s="174">
        <v>1</v>
      </c>
      <c r="J46" s="128">
        <v>0</v>
      </c>
      <c r="K46" s="129">
        <v>0</v>
      </c>
      <c r="L46" s="130">
        <v>2</v>
      </c>
      <c r="M46" s="131">
        <f t="shared" si="14"/>
        <v>0</v>
      </c>
      <c r="N46" s="132">
        <f t="shared" si="14"/>
        <v>0</v>
      </c>
      <c r="O46" s="133">
        <f t="shared" si="14"/>
        <v>66.666666666666671</v>
      </c>
      <c r="P46" s="127">
        <f t="shared" si="11"/>
        <v>80</v>
      </c>
      <c r="Q46" s="135">
        <f t="shared" si="12"/>
        <v>66.666666666666671</v>
      </c>
    </row>
    <row r="47" spans="1:21" ht="15.75" thickBot="1" x14ac:dyDescent="0.3">
      <c r="A47" s="741"/>
      <c r="B47" s="700"/>
      <c r="C47" s="701"/>
      <c r="D47" s="701"/>
      <c r="E47" s="701"/>
      <c r="F47" s="702"/>
      <c r="G47" s="190"/>
      <c r="H47" s="191"/>
      <c r="I47" s="192"/>
      <c r="J47" s="137"/>
      <c r="K47" s="138"/>
      <c r="L47" s="139"/>
      <c r="M47" s="140"/>
      <c r="N47" s="141"/>
      <c r="O47" s="142"/>
      <c r="P47" s="193"/>
      <c r="Q47" s="147"/>
    </row>
    <row r="48" spans="1:21" ht="15.75" thickBot="1" x14ac:dyDescent="0.3">
      <c r="A48" s="527" t="s">
        <v>136</v>
      </c>
      <c r="B48" s="729"/>
      <c r="C48" s="729"/>
      <c r="D48" s="729"/>
      <c r="E48" s="729"/>
      <c r="F48" s="729"/>
      <c r="G48" s="729"/>
      <c r="H48" s="729"/>
      <c r="I48" s="729"/>
      <c r="J48" s="298">
        <f>SUM(J36:J44)</f>
        <v>12</v>
      </c>
      <c r="K48" s="299">
        <f>SUM(K36:K44)</f>
        <v>9</v>
      </c>
      <c r="L48" s="300">
        <f>SUM(L36:L46)</f>
        <v>10</v>
      </c>
      <c r="M48" s="297">
        <f>SUM(M36:M44)</f>
        <v>400</v>
      </c>
      <c r="N48" s="116">
        <f>SUM(N36:N44)</f>
        <v>300</v>
      </c>
      <c r="O48" s="117">
        <f>SUM(O36:O44)</f>
        <v>200</v>
      </c>
      <c r="P48" s="294">
        <f>SUM(P36:P44)</f>
        <v>1080</v>
      </c>
      <c r="Q48" s="294">
        <f>SUM(Q36:Q46)</f>
        <v>1033.3333333333333</v>
      </c>
      <c r="R48" s="306">
        <f>Q48+Q28+Q31+Q32+Q33+Q34</f>
        <v>1400.0000000000002</v>
      </c>
    </row>
    <row r="49" spans="1:17" ht="15.75" thickBot="1" x14ac:dyDescent="0.3">
      <c r="A49" s="526" t="s">
        <v>137</v>
      </c>
      <c r="B49" s="526"/>
      <c r="C49" s="526"/>
      <c r="D49" s="526"/>
      <c r="E49" s="526"/>
      <c r="F49" s="526"/>
      <c r="G49" s="526"/>
      <c r="H49" s="526"/>
      <c r="I49" s="526"/>
      <c r="J49" s="307">
        <f t="shared" ref="J49:O49" si="15">J34+J48</f>
        <v>12</v>
      </c>
      <c r="K49" s="308">
        <f t="shared" si="15"/>
        <v>11</v>
      </c>
      <c r="L49" s="309">
        <f t="shared" si="15"/>
        <v>10</v>
      </c>
      <c r="M49" s="310">
        <f t="shared" si="15"/>
        <v>400</v>
      </c>
      <c r="N49" s="311">
        <f t="shared" si="15"/>
        <v>366.66666666666669</v>
      </c>
      <c r="O49" s="312">
        <f t="shared" si="15"/>
        <v>200</v>
      </c>
      <c r="P49" s="295">
        <f>P27+P35+P48</f>
        <v>4160</v>
      </c>
      <c r="Q49" s="296">
        <f>Q48+Q35+Q27</f>
        <v>3600</v>
      </c>
    </row>
    <row r="50" spans="1:17" ht="15.75" thickBot="1" x14ac:dyDescent="0.3">
      <c r="A50" s="725" t="s">
        <v>48</v>
      </c>
      <c r="B50" s="527" t="s">
        <v>49</v>
      </c>
      <c r="C50" s="527"/>
      <c r="D50" s="527"/>
      <c r="E50" s="527"/>
      <c r="F50" s="527"/>
      <c r="G50" s="527" t="s">
        <v>11</v>
      </c>
      <c r="H50" s="166" t="s">
        <v>25</v>
      </c>
      <c r="I50" s="248" t="s">
        <v>26</v>
      </c>
      <c r="J50" s="699" t="s">
        <v>27</v>
      </c>
      <c r="K50" s="699"/>
      <c r="L50" s="699"/>
      <c r="M50" s="684" t="s">
        <v>28</v>
      </c>
      <c r="N50" s="685"/>
      <c r="O50" s="685"/>
      <c r="P50" s="313" t="s">
        <v>29</v>
      </c>
      <c r="Q50" s="313" t="s">
        <v>29</v>
      </c>
    </row>
    <row r="51" spans="1:17" ht="15.75" thickBot="1" x14ac:dyDescent="0.3">
      <c r="A51" s="726"/>
      <c r="B51" s="699"/>
      <c r="C51" s="699"/>
      <c r="D51" s="699"/>
      <c r="E51" s="699"/>
      <c r="F51" s="699"/>
      <c r="G51" s="699"/>
      <c r="H51" s="249" t="s">
        <v>30</v>
      </c>
      <c r="I51" s="251" t="s">
        <v>31</v>
      </c>
      <c r="J51" s="661" t="s">
        <v>32</v>
      </c>
      <c r="K51" s="662"/>
      <c r="L51" s="662"/>
      <c r="M51" s="661" t="s">
        <v>61</v>
      </c>
      <c r="N51" s="662"/>
      <c r="O51" s="662"/>
      <c r="P51" s="250" t="s">
        <v>27</v>
      </c>
      <c r="Q51" s="249" t="s">
        <v>33</v>
      </c>
    </row>
    <row r="52" spans="1:17" x14ac:dyDescent="0.25">
      <c r="A52" s="727"/>
      <c r="B52" s="686"/>
      <c r="C52" s="687"/>
      <c r="D52" s="687"/>
      <c r="E52" s="687"/>
      <c r="F52" s="688"/>
      <c r="G52" s="314"/>
      <c r="H52" s="315"/>
      <c r="I52" s="316"/>
      <c r="J52" s="689"/>
      <c r="K52" s="687"/>
      <c r="L52" s="688"/>
      <c r="M52" s="690"/>
      <c r="N52" s="691"/>
      <c r="O52" s="692"/>
      <c r="P52" s="182"/>
      <c r="Q52" s="179"/>
    </row>
    <row r="53" spans="1:17" x14ac:dyDescent="0.25">
      <c r="A53" s="727"/>
      <c r="B53" s="715"/>
      <c r="C53" s="677"/>
      <c r="D53" s="677"/>
      <c r="E53" s="677"/>
      <c r="F53" s="678"/>
      <c r="G53" s="317"/>
      <c r="H53" s="318"/>
      <c r="I53" s="319"/>
      <c r="J53" s="676"/>
      <c r="K53" s="677"/>
      <c r="L53" s="678"/>
      <c r="M53" s="679"/>
      <c r="N53" s="680"/>
      <c r="O53" s="681"/>
      <c r="P53" s="183"/>
      <c r="Q53" s="180"/>
    </row>
    <row r="54" spans="1:17" ht="15.75" thickBot="1" x14ac:dyDescent="0.3">
      <c r="A54" s="728"/>
      <c r="B54" s="669"/>
      <c r="C54" s="670"/>
      <c r="D54" s="670"/>
      <c r="E54" s="670"/>
      <c r="F54" s="672"/>
      <c r="G54" s="320"/>
      <c r="H54" s="321"/>
      <c r="I54" s="322"/>
      <c r="J54" s="682"/>
      <c r="K54" s="670"/>
      <c r="L54" s="672"/>
      <c r="M54" s="673"/>
      <c r="N54" s="674"/>
      <c r="O54" s="683"/>
      <c r="P54" s="184"/>
      <c r="Q54" s="181"/>
    </row>
    <row r="55" spans="1:17" ht="15.75" thickBot="1" x14ac:dyDescent="0.3">
      <c r="A55" s="725" t="s">
        <v>23</v>
      </c>
      <c r="B55" s="729" t="s">
        <v>24</v>
      </c>
      <c r="C55" s="729"/>
      <c r="D55" s="729"/>
      <c r="E55" s="729"/>
      <c r="F55" s="729"/>
      <c r="G55" s="729" t="s">
        <v>11</v>
      </c>
      <c r="H55" s="250" t="s">
        <v>25</v>
      </c>
      <c r="I55" s="249" t="s">
        <v>26</v>
      </c>
      <c r="J55" s="730" t="s">
        <v>27</v>
      </c>
      <c r="K55" s="730"/>
      <c r="L55" s="730"/>
      <c r="M55" s="659" t="s">
        <v>28</v>
      </c>
      <c r="N55" s="660"/>
      <c r="O55" s="660"/>
      <c r="P55" s="323" t="s">
        <v>29</v>
      </c>
      <c r="Q55" s="323" t="s">
        <v>29</v>
      </c>
    </row>
    <row r="56" spans="1:17" ht="15.75" thickBot="1" x14ac:dyDescent="0.3">
      <c r="A56" s="726"/>
      <c r="B56" s="699"/>
      <c r="C56" s="699"/>
      <c r="D56" s="699"/>
      <c r="E56" s="699"/>
      <c r="F56" s="699"/>
      <c r="G56" s="699"/>
      <c r="H56" s="249" t="s">
        <v>30</v>
      </c>
      <c r="I56" s="251" t="s">
        <v>31</v>
      </c>
      <c r="J56" s="661" t="s">
        <v>32</v>
      </c>
      <c r="K56" s="662"/>
      <c r="L56" s="662"/>
      <c r="M56" s="661" t="s">
        <v>61</v>
      </c>
      <c r="N56" s="662"/>
      <c r="O56" s="662"/>
      <c r="P56" s="250" t="s">
        <v>27</v>
      </c>
      <c r="Q56" s="249" t="s">
        <v>33</v>
      </c>
    </row>
    <row r="57" spans="1:17" x14ac:dyDescent="0.25">
      <c r="A57" s="727"/>
      <c r="B57" s="686" t="s">
        <v>134</v>
      </c>
      <c r="C57" s="687"/>
      <c r="D57" s="687"/>
      <c r="E57" s="687"/>
      <c r="F57" s="731"/>
      <c r="G57" s="103" t="s">
        <v>100</v>
      </c>
      <c r="H57" s="97" t="s">
        <v>95</v>
      </c>
      <c r="I57" s="103">
        <v>1</v>
      </c>
      <c r="J57" s="732">
        <v>2</v>
      </c>
      <c r="K57" s="733"/>
      <c r="L57" s="734"/>
      <c r="M57" s="663">
        <f>(J57*$P$6)*50/60</f>
        <v>66.666666666666671</v>
      </c>
      <c r="N57" s="664"/>
      <c r="O57" s="665"/>
      <c r="P57" s="175">
        <f>J57*$P$6</f>
        <v>80</v>
      </c>
      <c r="Q57" s="177">
        <f>M57</f>
        <v>66.666666666666671</v>
      </c>
    </row>
    <row r="58" spans="1:17" x14ac:dyDescent="0.25">
      <c r="A58" s="727"/>
      <c r="B58" s="715" t="s">
        <v>35</v>
      </c>
      <c r="C58" s="677"/>
      <c r="D58" s="677"/>
      <c r="E58" s="677"/>
      <c r="F58" s="716"/>
      <c r="G58" s="104" t="s">
        <v>101</v>
      </c>
      <c r="H58" s="98" t="s">
        <v>95</v>
      </c>
      <c r="I58" s="104">
        <v>1</v>
      </c>
      <c r="J58" s="717">
        <v>2</v>
      </c>
      <c r="K58" s="718"/>
      <c r="L58" s="719"/>
      <c r="M58" s="666">
        <f>(J58*$P$6)*50/60</f>
        <v>66.666666666666671</v>
      </c>
      <c r="N58" s="667"/>
      <c r="O58" s="668"/>
      <c r="P58" s="176">
        <f>J58*$P$6</f>
        <v>80</v>
      </c>
      <c r="Q58" s="186">
        <f>M58</f>
        <v>66.666666666666671</v>
      </c>
    </row>
    <row r="59" spans="1:17" ht="15.75" thickBot="1" x14ac:dyDescent="0.3">
      <c r="A59" s="728"/>
      <c r="B59" s="669"/>
      <c r="C59" s="670"/>
      <c r="D59" s="670"/>
      <c r="E59" s="670"/>
      <c r="F59" s="671"/>
      <c r="G59" s="320"/>
      <c r="H59" s="321"/>
      <c r="I59" s="324"/>
      <c r="J59" s="669"/>
      <c r="K59" s="670"/>
      <c r="L59" s="672"/>
      <c r="M59" s="673"/>
      <c r="N59" s="674"/>
      <c r="O59" s="675"/>
      <c r="P59" s="187"/>
      <c r="Q59" s="181"/>
    </row>
    <row r="60" spans="1:17" ht="15.75" thickBot="1" x14ac:dyDescent="0.3">
      <c r="A60" s="335"/>
      <c r="B60" s="336" t="s">
        <v>53</v>
      </c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8"/>
      <c r="Q60" s="185">
        <v>150</v>
      </c>
    </row>
    <row r="61" spans="1:17" ht="15.75" thickBot="1" x14ac:dyDescent="0.3">
      <c r="A61" s="651" t="s">
        <v>21</v>
      </c>
      <c r="B61" s="652" t="s">
        <v>140</v>
      </c>
      <c r="C61" s="652"/>
      <c r="D61" s="652"/>
      <c r="E61" s="652"/>
      <c r="F61" s="652"/>
      <c r="G61" s="652"/>
      <c r="H61" s="652"/>
      <c r="I61" s="652"/>
      <c r="J61" s="652"/>
      <c r="K61" s="652"/>
      <c r="L61" s="652"/>
      <c r="M61" s="652"/>
      <c r="N61" s="652"/>
      <c r="O61" s="652"/>
      <c r="P61" s="652"/>
      <c r="Q61" s="167">
        <f>P48+P35+P27</f>
        <v>4160</v>
      </c>
    </row>
    <row r="62" spans="1:17" ht="15.75" thickBot="1" x14ac:dyDescent="0.3">
      <c r="A62" s="651"/>
      <c r="B62" s="653" t="s">
        <v>62</v>
      </c>
      <c r="C62" s="654"/>
      <c r="D62" s="654"/>
      <c r="E62" s="654"/>
      <c r="F62" s="654"/>
      <c r="G62" s="654"/>
      <c r="H62" s="654"/>
      <c r="I62" s="654"/>
      <c r="J62" s="654"/>
      <c r="K62" s="654"/>
      <c r="L62" s="654"/>
      <c r="M62" s="654"/>
      <c r="N62" s="654"/>
      <c r="O62" s="654"/>
      <c r="P62" s="655"/>
      <c r="Q62" s="168">
        <f>Q27+Q29+Q30+Q31</f>
        <v>2266.6666666666661</v>
      </c>
    </row>
    <row r="63" spans="1:17" ht="15.75" thickBot="1" x14ac:dyDescent="0.3">
      <c r="A63" s="651"/>
      <c r="B63" s="653" t="s">
        <v>63</v>
      </c>
      <c r="C63" s="654"/>
      <c r="D63" s="654"/>
      <c r="E63" s="654"/>
      <c r="F63" s="654"/>
      <c r="G63" s="654"/>
      <c r="H63" s="654"/>
      <c r="I63" s="654"/>
      <c r="J63" s="654"/>
      <c r="K63" s="654"/>
      <c r="L63" s="654"/>
      <c r="M63" s="654"/>
      <c r="N63" s="654"/>
      <c r="O63" s="654"/>
      <c r="P63" s="655"/>
      <c r="Q63" s="169">
        <f>Q48+Q32+Q33+Q34+Q28</f>
        <v>1333.3333333333335</v>
      </c>
    </row>
    <row r="64" spans="1:17" ht="15.75" thickBot="1" x14ac:dyDescent="0.3">
      <c r="A64" s="651"/>
      <c r="B64" s="656" t="s">
        <v>22</v>
      </c>
      <c r="C64" s="656"/>
      <c r="D64" s="656"/>
      <c r="E64" s="656"/>
      <c r="F64" s="656"/>
      <c r="G64" s="656"/>
      <c r="H64" s="656"/>
      <c r="I64" s="656"/>
      <c r="J64" s="656"/>
      <c r="K64" s="656"/>
      <c r="L64" s="656"/>
      <c r="M64" s="656"/>
      <c r="N64" s="656"/>
      <c r="O64" s="656"/>
      <c r="P64" s="656"/>
      <c r="Q64" s="170">
        <f>Q49</f>
        <v>3600</v>
      </c>
    </row>
    <row r="65" spans="1:17" ht="23.25" thickBot="1" x14ac:dyDescent="0.3">
      <c r="A65" s="171" t="s">
        <v>36</v>
      </c>
      <c r="B65" s="657" t="s">
        <v>37</v>
      </c>
      <c r="C65" s="658"/>
      <c r="D65" s="658"/>
      <c r="E65" s="658"/>
      <c r="F65" s="658"/>
      <c r="G65" s="658"/>
      <c r="H65" s="658"/>
      <c r="I65" s="658"/>
      <c r="J65" s="658"/>
      <c r="K65" s="658"/>
      <c r="L65" s="658"/>
      <c r="M65" s="658"/>
      <c r="N65" s="658"/>
      <c r="O65" s="658"/>
      <c r="P65" s="658"/>
      <c r="Q65" s="172">
        <f>Q64+Q60+Q58+Q57+Q59+Q52+Q53+Q54</f>
        <v>3883.333333333333</v>
      </c>
    </row>
    <row r="66" spans="1:17" x14ac:dyDescent="0.25">
      <c r="A66" s="339"/>
      <c r="B66" s="339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</row>
    <row r="67" spans="1:17" x14ac:dyDescent="0.25">
      <c r="A67" s="339"/>
      <c r="B67" s="339"/>
      <c r="C67" s="339"/>
      <c r="D67" s="339"/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39"/>
      <c r="Q67" s="339"/>
    </row>
    <row r="68" spans="1:17" x14ac:dyDescent="0.25">
      <c r="A68" s="339"/>
      <c r="B68" s="339"/>
      <c r="C68" s="339"/>
      <c r="D68" s="339"/>
      <c r="E68" s="339"/>
      <c r="F68" s="339"/>
      <c r="G68" s="339"/>
      <c r="H68" s="339"/>
      <c r="I68" s="339"/>
      <c r="J68" s="339"/>
      <c r="K68" s="339"/>
      <c r="L68" s="339"/>
      <c r="M68" s="339"/>
      <c r="N68" s="339"/>
      <c r="O68" s="339"/>
      <c r="P68" s="339"/>
      <c r="Q68" s="339"/>
    </row>
    <row r="69" spans="1:17" x14ac:dyDescent="0.25">
      <c r="A69" s="339"/>
      <c r="B69" s="339"/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</row>
    <row r="70" spans="1:17" x14ac:dyDescent="0.25">
      <c r="A70" s="339"/>
      <c r="B70" s="339"/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39"/>
      <c r="Q70" s="339"/>
    </row>
    <row r="71" spans="1:17" x14ac:dyDescent="0.25">
      <c r="A71" s="339"/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39"/>
      <c r="P71" s="339"/>
      <c r="Q71" s="339"/>
    </row>
    <row r="72" spans="1:17" x14ac:dyDescent="0.25">
      <c r="A72" s="339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/>
      <c r="N72" s="339"/>
      <c r="O72" s="339"/>
      <c r="P72" s="339"/>
      <c r="Q72" s="339"/>
    </row>
    <row r="73" spans="1:17" x14ac:dyDescent="0.25">
      <c r="A73" s="339"/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339"/>
      <c r="N73" s="339"/>
      <c r="O73" s="339"/>
      <c r="P73" s="339"/>
      <c r="Q73" s="339"/>
    </row>
    <row r="74" spans="1:17" x14ac:dyDescent="0.25">
      <c r="A74" s="339"/>
      <c r="B74" s="339"/>
      <c r="C74" s="339"/>
      <c r="D74" s="339"/>
      <c r="E74" s="339"/>
      <c r="F74" s="339"/>
      <c r="G74" s="339"/>
      <c r="H74" s="339"/>
      <c r="I74" s="339"/>
      <c r="J74" s="339"/>
      <c r="K74" s="339"/>
      <c r="L74" s="339"/>
      <c r="M74" s="339"/>
      <c r="N74" s="339"/>
      <c r="O74" s="339"/>
      <c r="P74" s="339"/>
      <c r="Q74" s="339"/>
    </row>
    <row r="75" spans="1:17" x14ac:dyDescent="0.25">
      <c r="A75" s="339"/>
      <c r="B75" s="339"/>
      <c r="C75" s="339"/>
      <c r="D75" s="339"/>
      <c r="E75" s="339"/>
      <c r="F75" s="339"/>
      <c r="G75" s="339"/>
      <c r="H75" s="339"/>
      <c r="I75" s="339"/>
      <c r="J75" s="339"/>
      <c r="K75" s="339"/>
      <c r="L75" s="339"/>
      <c r="M75" s="339"/>
      <c r="N75" s="339"/>
      <c r="O75" s="339"/>
      <c r="P75" s="339"/>
      <c r="Q75" s="339"/>
    </row>
    <row r="76" spans="1:17" x14ac:dyDescent="0.25">
      <c r="A76" s="339"/>
      <c r="B76" s="339"/>
      <c r="C76" s="339"/>
      <c r="D76" s="339"/>
      <c r="E76" s="339"/>
      <c r="F76" s="339"/>
      <c r="G76" s="339"/>
      <c r="H76" s="339"/>
      <c r="I76" s="339"/>
      <c r="J76" s="339"/>
      <c r="K76" s="339"/>
      <c r="L76" s="339"/>
      <c r="M76" s="339"/>
      <c r="N76" s="339"/>
      <c r="O76" s="339"/>
      <c r="P76" s="339"/>
      <c r="Q76" s="339"/>
    </row>
    <row r="77" spans="1:17" x14ac:dyDescent="0.25">
      <c r="A77" s="339"/>
      <c r="B77" s="339"/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39"/>
      <c r="P77" s="339"/>
      <c r="Q77" s="339"/>
    </row>
    <row r="78" spans="1:17" x14ac:dyDescent="0.25">
      <c r="A78" s="339"/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</row>
    <row r="79" spans="1:17" x14ac:dyDescent="0.25">
      <c r="A79" s="339"/>
      <c r="B79" s="339"/>
      <c r="C79" s="339"/>
      <c r="D79" s="339"/>
      <c r="E79" s="339"/>
      <c r="F79" s="339"/>
      <c r="G79" s="339"/>
      <c r="H79" s="339"/>
      <c r="I79" s="339"/>
      <c r="J79" s="339"/>
      <c r="K79" s="339"/>
      <c r="L79" s="339"/>
      <c r="M79" s="339"/>
      <c r="N79" s="339"/>
      <c r="O79" s="339"/>
      <c r="P79" s="339"/>
      <c r="Q79" s="339"/>
    </row>
    <row r="80" spans="1:17" x14ac:dyDescent="0.25">
      <c r="A80" s="339"/>
      <c r="B80" s="339"/>
      <c r="C80" s="339"/>
      <c r="D80" s="339"/>
      <c r="E80" s="339"/>
      <c r="F80" s="339"/>
      <c r="G80" s="339"/>
      <c r="H80" s="339"/>
      <c r="I80" s="339"/>
      <c r="J80" s="339"/>
      <c r="K80" s="339"/>
      <c r="L80" s="339"/>
      <c r="M80" s="339"/>
      <c r="N80" s="339"/>
      <c r="O80" s="339"/>
      <c r="P80" s="339"/>
      <c r="Q80" s="339"/>
    </row>
    <row r="81" spans="1:17" x14ac:dyDescent="0.25">
      <c r="A81" s="339"/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39"/>
      <c r="M81" s="339"/>
      <c r="N81" s="339"/>
      <c r="O81" s="339"/>
      <c r="P81" s="339"/>
      <c r="Q81" s="339"/>
    </row>
    <row r="82" spans="1:17" x14ac:dyDescent="0.25">
      <c r="A82" s="339"/>
      <c r="B82" s="339"/>
      <c r="C82" s="339"/>
      <c r="D82" s="339"/>
      <c r="E82" s="339"/>
      <c r="F82" s="339"/>
      <c r="G82" s="339"/>
      <c r="H82" s="339"/>
      <c r="I82" s="339"/>
      <c r="J82" s="339"/>
      <c r="K82" s="339"/>
      <c r="L82" s="339"/>
      <c r="M82" s="339"/>
      <c r="N82" s="339"/>
      <c r="O82" s="339"/>
      <c r="P82" s="339"/>
      <c r="Q82" s="339"/>
    </row>
    <row r="83" spans="1:17" x14ac:dyDescent="0.25">
      <c r="A83" s="339"/>
      <c r="B83" s="339"/>
      <c r="C83" s="339"/>
      <c r="D83" s="339"/>
      <c r="E83" s="339"/>
      <c r="F83" s="339"/>
      <c r="G83" s="339"/>
      <c r="H83" s="339"/>
      <c r="I83" s="339"/>
      <c r="J83" s="339"/>
      <c r="K83" s="339"/>
      <c r="L83" s="339"/>
      <c r="M83" s="339"/>
      <c r="N83" s="339"/>
      <c r="O83" s="339"/>
      <c r="P83" s="339"/>
      <c r="Q83" s="339"/>
    </row>
    <row r="84" spans="1:17" x14ac:dyDescent="0.25">
      <c r="A84" s="339"/>
      <c r="B84" s="339"/>
      <c r="C84" s="339"/>
      <c r="D84" s="339"/>
      <c r="E84" s="339"/>
      <c r="F84" s="339"/>
      <c r="G84" s="339"/>
      <c r="H84" s="339"/>
      <c r="I84" s="339"/>
      <c r="J84" s="339"/>
      <c r="K84" s="339"/>
      <c r="L84" s="339"/>
      <c r="M84" s="339"/>
      <c r="N84" s="339"/>
      <c r="O84" s="339"/>
      <c r="P84" s="339"/>
      <c r="Q84" s="339"/>
    </row>
    <row r="85" spans="1:17" x14ac:dyDescent="0.25">
      <c r="A85" s="339"/>
      <c r="B85" s="339"/>
      <c r="C85" s="339"/>
      <c r="D85" s="339"/>
      <c r="E85" s="339"/>
      <c r="F85" s="339"/>
      <c r="G85" s="339"/>
      <c r="H85" s="339"/>
      <c r="I85" s="339"/>
      <c r="J85" s="339"/>
      <c r="K85" s="339"/>
      <c r="L85" s="339"/>
      <c r="M85" s="339"/>
      <c r="N85" s="339"/>
      <c r="O85" s="339"/>
      <c r="P85" s="339"/>
      <c r="Q85" s="339"/>
    </row>
    <row r="86" spans="1:17" x14ac:dyDescent="0.25">
      <c r="A86" s="339"/>
      <c r="B86" s="339"/>
      <c r="C86" s="339"/>
      <c r="D86" s="339"/>
      <c r="E86" s="339"/>
      <c r="F86" s="339"/>
      <c r="G86" s="339"/>
      <c r="H86" s="339"/>
      <c r="I86" s="339"/>
      <c r="J86" s="339"/>
      <c r="K86" s="339"/>
      <c r="L86" s="339"/>
      <c r="M86" s="339"/>
      <c r="N86" s="339"/>
      <c r="O86" s="339"/>
      <c r="P86" s="339"/>
      <c r="Q86" s="339"/>
    </row>
    <row r="87" spans="1:17" x14ac:dyDescent="0.25">
      <c r="A87" s="339"/>
      <c r="B87" s="339"/>
      <c r="C87" s="339"/>
      <c r="D87" s="339"/>
      <c r="E87" s="339"/>
      <c r="F87" s="339"/>
      <c r="G87" s="339"/>
      <c r="H87" s="339"/>
      <c r="I87" s="339"/>
      <c r="J87" s="339"/>
      <c r="K87" s="339"/>
      <c r="L87" s="339"/>
      <c r="M87" s="339"/>
      <c r="N87" s="339"/>
      <c r="O87" s="339"/>
      <c r="P87" s="339"/>
      <c r="Q87" s="339"/>
    </row>
    <row r="88" spans="1:17" x14ac:dyDescent="0.25">
      <c r="A88" s="339"/>
      <c r="B88" s="339"/>
      <c r="C88" s="339"/>
      <c r="D88" s="339"/>
      <c r="E88" s="339"/>
      <c r="F88" s="339"/>
      <c r="G88" s="339"/>
      <c r="H88" s="339"/>
      <c r="I88" s="339"/>
      <c r="J88" s="339"/>
      <c r="K88" s="339"/>
      <c r="L88" s="339"/>
      <c r="M88" s="339"/>
      <c r="N88" s="339"/>
      <c r="O88" s="339"/>
      <c r="P88" s="339"/>
      <c r="Q88" s="339"/>
    </row>
    <row r="89" spans="1:17" x14ac:dyDescent="0.25">
      <c r="A89" s="339"/>
      <c r="B89" s="339"/>
      <c r="C89" s="339"/>
      <c r="D89" s="339"/>
      <c r="E89" s="339"/>
      <c r="F89" s="339"/>
      <c r="G89" s="339"/>
      <c r="H89" s="339"/>
      <c r="I89" s="339"/>
      <c r="J89" s="339"/>
      <c r="K89" s="339"/>
      <c r="L89" s="339"/>
      <c r="M89" s="339"/>
      <c r="N89" s="339"/>
      <c r="O89" s="339"/>
      <c r="P89" s="339"/>
      <c r="Q89" s="339"/>
    </row>
    <row r="90" spans="1:17" x14ac:dyDescent="0.25">
      <c r="A90" s="339"/>
      <c r="B90" s="339"/>
      <c r="C90" s="339"/>
      <c r="D90" s="339"/>
      <c r="E90" s="339"/>
      <c r="F90" s="339"/>
      <c r="G90" s="339"/>
      <c r="H90" s="339"/>
      <c r="I90" s="339"/>
      <c r="J90" s="339"/>
      <c r="K90" s="339"/>
      <c r="L90" s="339"/>
      <c r="M90" s="339"/>
      <c r="N90" s="339"/>
      <c r="O90" s="339"/>
      <c r="P90" s="339"/>
      <c r="Q90" s="339"/>
    </row>
    <row r="91" spans="1:17" x14ac:dyDescent="0.25">
      <c r="A91" s="339"/>
      <c r="B91" s="339"/>
      <c r="C91" s="339"/>
      <c r="D91" s="339"/>
      <c r="E91" s="339"/>
      <c r="F91" s="339"/>
      <c r="G91" s="339"/>
      <c r="H91" s="339"/>
      <c r="I91" s="339"/>
      <c r="J91" s="339"/>
      <c r="K91" s="339"/>
      <c r="L91" s="339"/>
      <c r="M91" s="339"/>
      <c r="N91" s="339"/>
      <c r="O91" s="339"/>
      <c r="P91" s="339"/>
      <c r="Q91" s="339"/>
    </row>
    <row r="92" spans="1:17" x14ac:dyDescent="0.25">
      <c r="A92" s="339"/>
      <c r="B92" s="339"/>
      <c r="C92" s="339"/>
      <c r="D92" s="339"/>
      <c r="E92" s="339"/>
      <c r="F92" s="339"/>
      <c r="G92" s="339"/>
      <c r="H92" s="339"/>
      <c r="I92" s="339"/>
      <c r="J92" s="339"/>
      <c r="K92" s="339"/>
      <c r="L92" s="339"/>
      <c r="M92" s="339"/>
      <c r="N92" s="339"/>
      <c r="O92" s="339"/>
      <c r="P92" s="339"/>
      <c r="Q92" s="339"/>
    </row>
    <row r="93" spans="1:17" x14ac:dyDescent="0.25">
      <c r="A93" s="339"/>
      <c r="B93" s="339"/>
      <c r="C93" s="339"/>
      <c r="D93" s="339"/>
      <c r="E93" s="339"/>
      <c r="F93" s="339"/>
      <c r="G93" s="339"/>
      <c r="H93" s="339"/>
      <c r="I93" s="339"/>
      <c r="J93" s="339"/>
      <c r="K93" s="339"/>
      <c r="L93" s="339"/>
      <c r="M93" s="339"/>
      <c r="N93" s="339"/>
      <c r="O93" s="339"/>
      <c r="P93" s="339"/>
      <c r="Q93" s="339"/>
    </row>
    <row r="94" spans="1:17" x14ac:dyDescent="0.25">
      <c r="A94" s="339"/>
      <c r="B94" s="339"/>
      <c r="C94" s="339"/>
      <c r="D94" s="339"/>
      <c r="E94" s="339"/>
      <c r="F94" s="339"/>
      <c r="G94" s="339"/>
      <c r="H94" s="339"/>
      <c r="I94" s="339"/>
      <c r="J94" s="339"/>
      <c r="K94" s="339"/>
      <c r="L94" s="339"/>
      <c r="M94" s="339"/>
      <c r="N94" s="339"/>
      <c r="O94" s="339"/>
      <c r="P94" s="339"/>
      <c r="Q94" s="339"/>
    </row>
    <row r="95" spans="1:17" x14ac:dyDescent="0.25">
      <c r="A95" s="339"/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</row>
    <row r="96" spans="1:17" x14ac:dyDescent="0.25">
      <c r="A96" s="339"/>
      <c r="B96" s="339"/>
      <c r="C96" s="339"/>
      <c r="D96" s="339"/>
      <c r="E96" s="339"/>
      <c r="F96" s="339"/>
      <c r="G96" s="339"/>
      <c r="H96" s="339"/>
      <c r="I96" s="339"/>
      <c r="J96" s="339"/>
      <c r="K96" s="339"/>
      <c r="L96" s="339"/>
      <c r="M96" s="339"/>
      <c r="N96" s="339"/>
      <c r="O96" s="339"/>
      <c r="P96" s="339"/>
      <c r="Q96" s="339"/>
    </row>
    <row r="97" spans="1:17" x14ac:dyDescent="0.25">
      <c r="A97" s="339"/>
      <c r="B97" s="339"/>
      <c r="C97" s="339"/>
      <c r="D97" s="339"/>
      <c r="E97" s="339"/>
      <c r="F97" s="339"/>
      <c r="G97" s="339"/>
      <c r="H97" s="339"/>
      <c r="I97" s="339"/>
      <c r="J97" s="339"/>
      <c r="K97" s="339"/>
      <c r="L97" s="339"/>
      <c r="M97" s="339"/>
      <c r="N97" s="339"/>
      <c r="O97" s="339"/>
      <c r="P97" s="339"/>
      <c r="Q97" s="339"/>
    </row>
    <row r="98" spans="1:17" x14ac:dyDescent="0.25">
      <c r="A98" s="339"/>
      <c r="B98" s="339"/>
      <c r="C98" s="339"/>
      <c r="D98" s="339"/>
      <c r="E98" s="339"/>
      <c r="F98" s="339"/>
      <c r="G98" s="339"/>
      <c r="H98" s="339"/>
      <c r="I98" s="339"/>
      <c r="J98" s="339"/>
      <c r="K98" s="339"/>
      <c r="L98" s="339"/>
      <c r="M98" s="339"/>
      <c r="N98" s="339"/>
      <c r="O98" s="339"/>
      <c r="P98" s="339"/>
      <c r="Q98" s="339"/>
    </row>
    <row r="99" spans="1:17" x14ac:dyDescent="0.25">
      <c r="A99" s="339"/>
      <c r="B99" s="339"/>
      <c r="C99" s="339"/>
      <c r="D99" s="339"/>
      <c r="E99" s="339"/>
      <c r="F99" s="339"/>
      <c r="G99" s="339"/>
      <c r="H99" s="339"/>
      <c r="I99" s="339"/>
      <c r="J99" s="339"/>
      <c r="K99" s="339"/>
      <c r="L99" s="339"/>
      <c r="M99" s="339"/>
      <c r="N99" s="339"/>
      <c r="O99" s="339"/>
      <c r="P99" s="339"/>
      <c r="Q99" s="339"/>
    </row>
    <row r="100" spans="1:17" x14ac:dyDescent="0.25">
      <c r="A100" s="339"/>
      <c r="B100" s="339"/>
      <c r="C100" s="339"/>
      <c r="D100" s="339"/>
      <c r="E100" s="339"/>
      <c r="F100" s="339"/>
      <c r="G100" s="339"/>
      <c r="H100" s="339"/>
      <c r="I100" s="339"/>
      <c r="J100" s="339"/>
      <c r="K100" s="339"/>
      <c r="L100" s="339"/>
      <c r="M100" s="339"/>
      <c r="N100" s="339"/>
      <c r="O100" s="339"/>
      <c r="P100" s="339"/>
      <c r="Q100" s="339"/>
    </row>
    <row r="101" spans="1:17" x14ac:dyDescent="0.25">
      <c r="A101" s="339"/>
      <c r="B101" s="339"/>
      <c r="C101" s="339"/>
      <c r="D101" s="339"/>
      <c r="E101" s="339"/>
      <c r="F101" s="339"/>
      <c r="G101" s="339"/>
      <c r="H101" s="339"/>
      <c r="I101" s="339"/>
      <c r="J101" s="339"/>
      <c r="K101" s="339"/>
      <c r="L101" s="339"/>
      <c r="M101" s="339"/>
      <c r="N101" s="339"/>
      <c r="O101" s="339"/>
      <c r="P101" s="339"/>
      <c r="Q101" s="339"/>
    </row>
    <row r="102" spans="1:17" x14ac:dyDescent="0.25">
      <c r="A102" s="339"/>
      <c r="B102" s="339"/>
      <c r="C102" s="339"/>
      <c r="D102" s="339"/>
      <c r="E102" s="339"/>
      <c r="F102" s="339"/>
      <c r="G102" s="339"/>
      <c r="H102" s="339"/>
      <c r="I102" s="339"/>
      <c r="J102" s="339"/>
      <c r="K102" s="339"/>
      <c r="L102" s="339"/>
      <c r="M102" s="339"/>
      <c r="N102" s="339"/>
      <c r="O102" s="339"/>
      <c r="P102" s="339"/>
      <c r="Q102" s="339"/>
    </row>
    <row r="103" spans="1:17" x14ac:dyDescent="0.25">
      <c r="A103" s="339"/>
      <c r="B103" s="339"/>
      <c r="C103" s="339"/>
      <c r="D103" s="339"/>
      <c r="E103" s="339"/>
      <c r="F103" s="339"/>
      <c r="G103" s="339"/>
      <c r="H103" s="339"/>
      <c r="I103" s="339"/>
      <c r="J103" s="339"/>
      <c r="K103" s="339"/>
      <c r="L103" s="339"/>
      <c r="M103" s="339"/>
      <c r="N103" s="339"/>
      <c r="O103" s="339"/>
      <c r="P103" s="339"/>
      <c r="Q103" s="339"/>
    </row>
    <row r="104" spans="1:17" x14ac:dyDescent="0.25">
      <c r="A104" s="339"/>
      <c r="B104" s="339"/>
      <c r="C104" s="339"/>
      <c r="D104" s="339"/>
      <c r="E104" s="339"/>
      <c r="F104" s="339"/>
      <c r="G104" s="339"/>
      <c r="H104" s="339"/>
      <c r="I104" s="339"/>
      <c r="J104" s="339"/>
      <c r="K104" s="339"/>
      <c r="L104" s="339"/>
      <c r="M104" s="339"/>
      <c r="N104" s="339"/>
      <c r="O104" s="339"/>
      <c r="P104" s="339"/>
      <c r="Q104" s="339"/>
    </row>
    <row r="105" spans="1:17" x14ac:dyDescent="0.25">
      <c r="A105" s="339"/>
      <c r="B105" s="339"/>
      <c r="C105" s="339"/>
      <c r="D105" s="339"/>
      <c r="E105" s="339"/>
      <c r="F105" s="339"/>
      <c r="G105" s="339"/>
      <c r="H105" s="339"/>
      <c r="I105" s="339"/>
      <c r="J105" s="339"/>
      <c r="K105" s="339"/>
      <c r="L105" s="339"/>
      <c r="M105" s="339"/>
      <c r="N105" s="339"/>
      <c r="O105" s="339"/>
      <c r="P105" s="339"/>
      <c r="Q105" s="339"/>
    </row>
    <row r="106" spans="1:17" x14ac:dyDescent="0.25">
      <c r="A106" s="339"/>
      <c r="B106" s="339"/>
      <c r="C106" s="339"/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  <c r="P106" s="339"/>
      <c r="Q106" s="339"/>
    </row>
    <row r="107" spans="1:17" x14ac:dyDescent="0.25">
      <c r="A107" s="339"/>
      <c r="B107" s="339"/>
      <c r="C107" s="339"/>
      <c r="D107" s="339"/>
      <c r="E107" s="339"/>
      <c r="F107" s="339"/>
      <c r="G107" s="339"/>
      <c r="H107" s="339"/>
      <c r="I107" s="339"/>
      <c r="J107" s="339"/>
      <c r="K107" s="339"/>
      <c r="L107" s="339"/>
      <c r="M107" s="339"/>
      <c r="N107" s="339"/>
      <c r="O107" s="339"/>
      <c r="P107" s="339"/>
      <c r="Q107" s="339"/>
    </row>
    <row r="108" spans="1:17" x14ac:dyDescent="0.25">
      <c r="A108" s="339"/>
      <c r="B108" s="339"/>
      <c r="C108" s="339"/>
      <c r="D108" s="339"/>
      <c r="E108" s="339"/>
      <c r="F108" s="339"/>
      <c r="G108" s="339"/>
      <c r="H108" s="339"/>
      <c r="I108" s="339"/>
      <c r="J108" s="339"/>
      <c r="K108" s="339"/>
      <c r="L108" s="339"/>
      <c r="M108" s="339"/>
      <c r="N108" s="339"/>
      <c r="O108" s="339"/>
      <c r="P108" s="339"/>
      <c r="Q108" s="339"/>
    </row>
    <row r="109" spans="1:17" x14ac:dyDescent="0.25">
      <c r="A109" s="339"/>
      <c r="B109" s="339"/>
      <c r="C109" s="339"/>
      <c r="D109" s="339"/>
      <c r="E109" s="339"/>
      <c r="F109" s="339"/>
      <c r="G109" s="339"/>
      <c r="H109" s="339"/>
      <c r="I109" s="339"/>
      <c r="J109" s="339"/>
      <c r="K109" s="339"/>
      <c r="L109" s="339"/>
      <c r="M109" s="339"/>
      <c r="N109" s="339"/>
      <c r="O109" s="339"/>
      <c r="P109" s="339"/>
      <c r="Q109" s="339"/>
    </row>
    <row r="110" spans="1:17" x14ac:dyDescent="0.25">
      <c r="A110" s="339"/>
      <c r="B110" s="339"/>
      <c r="C110" s="339"/>
      <c r="D110" s="339"/>
      <c r="E110" s="339"/>
      <c r="F110" s="339"/>
      <c r="G110" s="339"/>
      <c r="H110" s="339"/>
      <c r="I110" s="339"/>
      <c r="J110" s="339"/>
      <c r="K110" s="339"/>
      <c r="L110" s="339"/>
      <c r="M110" s="339"/>
      <c r="N110" s="339"/>
      <c r="O110" s="339"/>
      <c r="P110" s="339"/>
      <c r="Q110" s="339"/>
    </row>
    <row r="111" spans="1:17" x14ac:dyDescent="0.25">
      <c r="A111" s="339"/>
      <c r="B111" s="339"/>
      <c r="C111" s="339"/>
      <c r="D111" s="339"/>
      <c r="E111" s="339"/>
      <c r="F111" s="339"/>
      <c r="G111" s="339"/>
      <c r="H111" s="339"/>
      <c r="I111" s="339"/>
      <c r="J111" s="339"/>
      <c r="K111" s="339"/>
      <c r="L111" s="339"/>
      <c r="M111" s="339"/>
      <c r="N111" s="339"/>
      <c r="O111" s="339"/>
      <c r="P111" s="339"/>
      <c r="Q111" s="339"/>
    </row>
    <row r="112" spans="1:17" x14ac:dyDescent="0.25">
      <c r="A112" s="339"/>
      <c r="B112" s="339"/>
      <c r="C112" s="339"/>
      <c r="D112" s="339"/>
      <c r="E112" s="339"/>
      <c r="F112" s="339"/>
      <c r="G112" s="339"/>
      <c r="H112" s="339"/>
      <c r="I112" s="339"/>
      <c r="J112" s="339"/>
      <c r="K112" s="339"/>
      <c r="L112" s="339"/>
      <c r="M112" s="339"/>
      <c r="N112" s="339"/>
      <c r="O112" s="339"/>
      <c r="P112" s="339"/>
      <c r="Q112" s="339"/>
    </row>
    <row r="113" spans="1:17" x14ac:dyDescent="0.25">
      <c r="A113" s="339"/>
      <c r="B113" s="339"/>
      <c r="C113" s="339"/>
      <c r="D113" s="339"/>
      <c r="E113" s="339"/>
      <c r="F113" s="339"/>
      <c r="G113" s="339"/>
      <c r="H113" s="339"/>
      <c r="I113" s="339"/>
      <c r="J113" s="339"/>
      <c r="K113" s="339"/>
      <c r="L113" s="339"/>
      <c r="M113" s="339"/>
      <c r="N113" s="339"/>
      <c r="O113" s="339"/>
      <c r="P113" s="339"/>
      <c r="Q113" s="339"/>
    </row>
    <row r="114" spans="1:17" x14ac:dyDescent="0.25">
      <c r="A114" s="339"/>
      <c r="B114" s="339"/>
      <c r="C114" s="339"/>
      <c r="D114" s="339"/>
      <c r="E114" s="339"/>
      <c r="F114" s="339"/>
      <c r="G114" s="339"/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</row>
    <row r="115" spans="1:17" x14ac:dyDescent="0.25">
      <c r="A115" s="339"/>
      <c r="B115" s="339"/>
      <c r="C115" s="339"/>
      <c r="D115" s="339"/>
      <c r="E115" s="339"/>
      <c r="F115" s="339"/>
      <c r="G115" s="339"/>
      <c r="H115" s="339"/>
      <c r="I115" s="339"/>
      <c r="J115" s="339"/>
      <c r="K115" s="339"/>
      <c r="L115" s="339"/>
      <c r="M115" s="339"/>
      <c r="N115" s="339"/>
      <c r="O115" s="339"/>
      <c r="P115" s="339"/>
      <c r="Q115" s="339"/>
    </row>
    <row r="116" spans="1:17" x14ac:dyDescent="0.25">
      <c r="A116" s="339"/>
      <c r="B116" s="339"/>
      <c r="C116" s="339"/>
      <c r="D116" s="339"/>
      <c r="E116" s="339"/>
      <c r="F116" s="339"/>
      <c r="G116" s="339"/>
      <c r="H116" s="339"/>
      <c r="I116" s="339"/>
      <c r="J116" s="339"/>
      <c r="K116" s="339"/>
      <c r="L116" s="339"/>
      <c r="M116" s="339"/>
      <c r="N116" s="339"/>
      <c r="O116" s="339"/>
      <c r="P116" s="339"/>
      <c r="Q116" s="339"/>
    </row>
    <row r="117" spans="1:17" x14ac:dyDescent="0.25">
      <c r="A117" s="339"/>
      <c r="B117" s="339"/>
      <c r="C117" s="339"/>
      <c r="D117" s="339"/>
      <c r="E117" s="339"/>
      <c r="F117" s="339"/>
      <c r="G117" s="339"/>
      <c r="H117" s="339"/>
      <c r="I117" s="339"/>
      <c r="J117" s="339"/>
      <c r="K117" s="339"/>
      <c r="L117" s="339"/>
      <c r="M117" s="339"/>
      <c r="N117" s="339"/>
      <c r="O117" s="339"/>
      <c r="P117" s="339"/>
      <c r="Q117" s="339"/>
    </row>
    <row r="118" spans="1:17" x14ac:dyDescent="0.25">
      <c r="A118" s="339"/>
      <c r="B118" s="339"/>
      <c r="C118" s="339"/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</row>
    <row r="119" spans="1:17" x14ac:dyDescent="0.25">
      <c r="A119" s="339"/>
      <c r="B119" s="339"/>
      <c r="C119" s="339"/>
      <c r="D119" s="339"/>
      <c r="E119" s="339"/>
      <c r="F119" s="339"/>
      <c r="G119" s="339"/>
      <c r="H119" s="339"/>
      <c r="I119" s="339"/>
      <c r="J119" s="339"/>
      <c r="K119" s="339"/>
      <c r="L119" s="339"/>
      <c r="M119" s="339"/>
      <c r="N119" s="339"/>
      <c r="O119" s="339"/>
      <c r="P119" s="339"/>
      <c r="Q119" s="339"/>
    </row>
    <row r="120" spans="1:17" x14ac:dyDescent="0.25">
      <c r="A120" s="339"/>
      <c r="B120" s="339"/>
      <c r="C120" s="339"/>
      <c r="D120" s="339"/>
      <c r="E120" s="339"/>
      <c r="F120" s="339"/>
      <c r="G120" s="339"/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</row>
    <row r="121" spans="1:17" x14ac:dyDescent="0.25">
      <c r="A121" s="339"/>
      <c r="B121" s="339"/>
      <c r="C121" s="339"/>
      <c r="D121" s="339"/>
      <c r="E121" s="339"/>
      <c r="F121" s="339"/>
      <c r="G121" s="339"/>
      <c r="H121" s="339"/>
      <c r="I121" s="339"/>
      <c r="J121" s="339"/>
      <c r="K121" s="339"/>
      <c r="L121" s="339"/>
      <c r="M121" s="339"/>
      <c r="N121" s="339"/>
      <c r="O121" s="339"/>
      <c r="P121" s="339"/>
      <c r="Q121" s="339"/>
    </row>
    <row r="122" spans="1:17" x14ac:dyDescent="0.25">
      <c r="A122" s="339"/>
      <c r="B122" s="339"/>
      <c r="C122" s="339"/>
      <c r="D122" s="339"/>
      <c r="E122" s="339"/>
      <c r="F122" s="339"/>
      <c r="G122" s="339"/>
      <c r="H122" s="339"/>
      <c r="I122" s="339"/>
      <c r="J122" s="339"/>
      <c r="K122" s="339"/>
      <c r="L122" s="339"/>
      <c r="M122" s="339"/>
      <c r="N122" s="339"/>
      <c r="O122" s="339"/>
      <c r="P122" s="339"/>
      <c r="Q122" s="339"/>
    </row>
    <row r="123" spans="1:17" x14ac:dyDescent="0.25">
      <c r="A123" s="339"/>
      <c r="B123" s="339"/>
      <c r="C123" s="339"/>
      <c r="D123" s="339"/>
      <c r="E123" s="339"/>
      <c r="F123" s="339"/>
      <c r="G123" s="339"/>
      <c r="H123" s="339"/>
      <c r="I123" s="339"/>
      <c r="J123" s="339"/>
      <c r="K123" s="339"/>
      <c r="L123" s="339"/>
      <c r="M123" s="339"/>
      <c r="N123" s="339"/>
      <c r="O123" s="339"/>
      <c r="P123" s="339"/>
      <c r="Q123" s="339"/>
    </row>
    <row r="124" spans="1:17" x14ac:dyDescent="0.25">
      <c r="A124" s="339"/>
      <c r="B124" s="339"/>
      <c r="C124" s="339"/>
      <c r="D124" s="339"/>
      <c r="E124" s="339"/>
      <c r="F124" s="339"/>
      <c r="G124" s="339"/>
      <c r="H124" s="339"/>
      <c r="I124" s="339"/>
      <c r="J124" s="339"/>
      <c r="K124" s="339"/>
      <c r="L124" s="339"/>
      <c r="M124" s="339"/>
      <c r="N124" s="339"/>
      <c r="O124" s="339"/>
      <c r="P124" s="339"/>
      <c r="Q124" s="339"/>
    </row>
    <row r="125" spans="1:17" x14ac:dyDescent="0.25">
      <c r="A125" s="339"/>
      <c r="B125" s="339"/>
      <c r="C125" s="339"/>
      <c r="D125" s="339"/>
      <c r="E125" s="339"/>
      <c r="F125" s="339"/>
      <c r="G125" s="339"/>
      <c r="H125" s="339"/>
      <c r="I125" s="339"/>
      <c r="J125" s="339"/>
      <c r="K125" s="339"/>
      <c r="L125" s="339"/>
      <c r="M125" s="339"/>
      <c r="N125" s="339"/>
      <c r="O125" s="339"/>
      <c r="P125" s="339"/>
      <c r="Q125" s="339"/>
    </row>
    <row r="126" spans="1:17" x14ac:dyDescent="0.25">
      <c r="A126" s="339"/>
      <c r="B126" s="339"/>
      <c r="C126" s="339"/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  <c r="N126" s="339"/>
      <c r="O126" s="339"/>
      <c r="P126" s="339"/>
      <c r="Q126" s="339"/>
    </row>
    <row r="127" spans="1:17" x14ac:dyDescent="0.25">
      <c r="A127" s="339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</row>
    <row r="128" spans="1:17" x14ac:dyDescent="0.25">
      <c r="A128" s="339"/>
      <c r="B128" s="339"/>
      <c r="C128" s="339"/>
      <c r="D128" s="339"/>
      <c r="E128" s="339"/>
      <c r="F128" s="339"/>
      <c r="G128" s="339"/>
      <c r="H128" s="339"/>
      <c r="I128" s="339"/>
      <c r="J128" s="339"/>
      <c r="K128" s="339"/>
      <c r="L128" s="339"/>
      <c r="M128" s="339"/>
      <c r="N128" s="339"/>
      <c r="O128" s="339"/>
      <c r="P128" s="339"/>
      <c r="Q128" s="339"/>
    </row>
    <row r="129" spans="1:17" x14ac:dyDescent="0.25">
      <c r="A129" s="339"/>
      <c r="B129" s="339"/>
      <c r="C129" s="339"/>
      <c r="D129" s="339"/>
      <c r="E129" s="339"/>
      <c r="F129" s="339"/>
      <c r="G129" s="339"/>
      <c r="H129" s="339"/>
      <c r="I129" s="339"/>
      <c r="J129" s="339"/>
      <c r="K129" s="339"/>
      <c r="L129" s="339"/>
      <c r="M129" s="339"/>
      <c r="N129" s="339"/>
      <c r="O129" s="339"/>
      <c r="P129" s="339"/>
      <c r="Q129" s="339"/>
    </row>
    <row r="130" spans="1:17" x14ac:dyDescent="0.25">
      <c r="A130" s="339"/>
      <c r="B130" s="339"/>
      <c r="C130" s="339"/>
      <c r="D130" s="339"/>
      <c r="E130" s="339"/>
      <c r="F130" s="339"/>
      <c r="G130" s="339"/>
      <c r="H130" s="339"/>
      <c r="I130" s="339"/>
      <c r="J130" s="339"/>
      <c r="K130" s="339"/>
      <c r="L130" s="339"/>
      <c r="M130" s="339"/>
      <c r="N130" s="339"/>
      <c r="O130" s="339"/>
      <c r="P130" s="339"/>
      <c r="Q130" s="339"/>
    </row>
    <row r="131" spans="1:17" x14ac:dyDescent="0.25">
      <c r="A131" s="339"/>
      <c r="B131" s="339"/>
      <c r="C131" s="339"/>
      <c r="D131" s="339"/>
      <c r="E131" s="339"/>
      <c r="F131" s="339"/>
      <c r="G131" s="339"/>
      <c r="H131" s="339"/>
      <c r="I131" s="339"/>
      <c r="J131" s="339"/>
      <c r="K131" s="339"/>
      <c r="L131" s="339"/>
      <c r="M131" s="339"/>
      <c r="N131" s="339"/>
      <c r="O131" s="339"/>
      <c r="P131" s="339"/>
      <c r="Q131" s="339"/>
    </row>
    <row r="132" spans="1:17" x14ac:dyDescent="0.25">
      <c r="A132" s="339"/>
      <c r="B132" s="339"/>
      <c r="C132" s="339"/>
      <c r="D132" s="339"/>
      <c r="E132" s="339"/>
      <c r="F132" s="339"/>
      <c r="G132" s="339"/>
      <c r="H132" s="339"/>
      <c r="I132" s="339"/>
      <c r="J132" s="339"/>
      <c r="K132" s="339"/>
      <c r="L132" s="339"/>
      <c r="M132" s="339"/>
      <c r="N132" s="339"/>
      <c r="O132" s="339"/>
      <c r="P132" s="339"/>
      <c r="Q132" s="339"/>
    </row>
    <row r="133" spans="1:17" x14ac:dyDescent="0.25">
      <c r="A133" s="339"/>
      <c r="B133" s="339"/>
      <c r="C133" s="339"/>
      <c r="D133" s="339"/>
      <c r="E133" s="339"/>
      <c r="F133" s="339"/>
      <c r="G133" s="339"/>
      <c r="H133" s="339"/>
      <c r="I133" s="339"/>
      <c r="J133" s="339"/>
      <c r="K133" s="339"/>
      <c r="L133" s="339"/>
      <c r="M133" s="339"/>
      <c r="N133" s="339"/>
      <c r="O133" s="339"/>
      <c r="P133" s="339"/>
      <c r="Q133" s="339"/>
    </row>
    <row r="134" spans="1:17" x14ac:dyDescent="0.25">
      <c r="A134" s="339"/>
      <c r="B134" s="339"/>
      <c r="C134" s="339"/>
      <c r="D134" s="339"/>
      <c r="E134" s="339"/>
      <c r="F134" s="339"/>
      <c r="G134" s="339"/>
      <c r="H134" s="339"/>
      <c r="I134" s="339"/>
      <c r="J134" s="339"/>
      <c r="K134" s="339"/>
      <c r="L134" s="339"/>
      <c r="M134" s="339"/>
      <c r="N134" s="339"/>
      <c r="O134" s="339"/>
      <c r="P134" s="339"/>
      <c r="Q134" s="339"/>
    </row>
    <row r="135" spans="1:17" x14ac:dyDescent="0.25">
      <c r="A135" s="339"/>
      <c r="B135" s="339"/>
      <c r="C135" s="339"/>
      <c r="D135" s="339"/>
      <c r="E135" s="339"/>
      <c r="F135" s="339"/>
      <c r="G135" s="339"/>
      <c r="H135" s="339"/>
      <c r="I135" s="339"/>
      <c r="J135" s="339"/>
      <c r="K135" s="339"/>
      <c r="L135" s="339"/>
      <c r="M135" s="339"/>
      <c r="N135" s="339"/>
      <c r="O135" s="339"/>
      <c r="P135" s="339"/>
      <c r="Q135" s="339"/>
    </row>
    <row r="136" spans="1:17" x14ac:dyDescent="0.25">
      <c r="A136" s="339"/>
      <c r="B136" s="339"/>
      <c r="C136" s="339"/>
      <c r="D136" s="339"/>
      <c r="E136" s="339"/>
      <c r="F136" s="339"/>
      <c r="G136" s="339"/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</row>
    <row r="137" spans="1:17" x14ac:dyDescent="0.25">
      <c r="A137" s="339"/>
      <c r="B137" s="339"/>
      <c r="C137" s="339"/>
      <c r="D137" s="339"/>
      <c r="E137" s="339"/>
      <c r="F137" s="339"/>
      <c r="G137" s="339"/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</row>
    <row r="138" spans="1:17" x14ac:dyDescent="0.25">
      <c r="A138" s="339"/>
      <c r="B138" s="339"/>
      <c r="C138" s="339"/>
      <c r="D138" s="339"/>
      <c r="E138" s="339"/>
      <c r="F138" s="339"/>
      <c r="G138" s="339"/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</row>
    <row r="139" spans="1:17" x14ac:dyDescent="0.25">
      <c r="A139" s="339"/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</row>
    <row r="140" spans="1:17" x14ac:dyDescent="0.25">
      <c r="A140" s="339"/>
      <c r="B140" s="339"/>
      <c r="C140" s="339"/>
      <c r="D140" s="339"/>
      <c r="E140" s="339"/>
      <c r="F140" s="339"/>
      <c r="G140" s="339"/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</row>
    <row r="141" spans="1:17" x14ac:dyDescent="0.25">
      <c r="A141" s="339"/>
      <c r="B141" s="339"/>
      <c r="C141" s="339"/>
      <c r="D141" s="339"/>
      <c r="E141" s="339"/>
      <c r="F141" s="339"/>
      <c r="G141" s="339"/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</row>
    <row r="142" spans="1:17" x14ac:dyDescent="0.25">
      <c r="A142" s="339"/>
      <c r="B142" s="339"/>
      <c r="C142" s="339"/>
      <c r="D142" s="339"/>
      <c r="E142" s="339"/>
      <c r="F142" s="339"/>
      <c r="G142" s="339"/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</row>
    <row r="143" spans="1:17" x14ac:dyDescent="0.25">
      <c r="A143" s="339"/>
      <c r="B143" s="339"/>
      <c r="C143" s="339"/>
      <c r="D143" s="339"/>
      <c r="E143" s="339"/>
      <c r="F143" s="339"/>
      <c r="G143" s="339"/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</row>
    <row r="144" spans="1:17" x14ac:dyDescent="0.25">
      <c r="A144" s="339"/>
      <c r="B144" s="339"/>
      <c r="C144" s="339"/>
      <c r="D144" s="339"/>
      <c r="E144" s="339"/>
      <c r="F144" s="339"/>
      <c r="G144" s="339"/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</row>
    <row r="145" spans="1:17" x14ac:dyDescent="0.25">
      <c r="A145" s="339"/>
      <c r="B145" s="339"/>
      <c r="C145" s="339"/>
      <c r="D145" s="339"/>
      <c r="E145" s="339"/>
      <c r="F145" s="339"/>
      <c r="G145" s="339"/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</row>
    <row r="146" spans="1:17" x14ac:dyDescent="0.25">
      <c r="A146" s="339"/>
      <c r="B146" s="339"/>
      <c r="C146" s="339"/>
      <c r="D146" s="339"/>
      <c r="E146" s="339"/>
      <c r="F146" s="339"/>
      <c r="G146" s="339"/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</row>
    <row r="147" spans="1:17" x14ac:dyDescent="0.25">
      <c r="A147" s="339"/>
      <c r="B147" s="339"/>
      <c r="C147" s="339"/>
      <c r="D147" s="339"/>
      <c r="E147" s="339"/>
      <c r="F147" s="339"/>
      <c r="G147" s="339"/>
      <c r="H147" s="339"/>
      <c r="I147" s="339"/>
      <c r="J147" s="339"/>
      <c r="K147" s="339"/>
      <c r="L147" s="339"/>
      <c r="M147" s="339"/>
      <c r="N147" s="339"/>
      <c r="O147" s="339"/>
      <c r="P147" s="339"/>
      <c r="Q147" s="339"/>
    </row>
    <row r="148" spans="1:17" x14ac:dyDescent="0.25">
      <c r="A148" s="339"/>
      <c r="B148" s="339"/>
      <c r="C148" s="339"/>
      <c r="D148" s="339"/>
      <c r="E148" s="339"/>
      <c r="F148" s="339"/>
      <c r="G148" s="339"/>
      <c r="H148" s="339"/>
      <c r="I148" s="339"/>
      <c r="J148" s="339"/>
      <c r="K148" s="339"/>
      <c r="L148" s="339"/>
      <c r="M148" s="339"/>
      <c r="N148" s="339"/>
      <c r="O148" s="339"/>
      <c r="P148" s="339"/>
      <c r="Q148" s="339"/>
    </row>
    <row r="149" spans="1:17" x14ac:dyDescent="0.25">
      <c r="A149" s="339"/>
      <c r="B149" s="339"/>
      <c r="C149" s="339"/>
      <c r="D149" s="339"/>
      <c r="E149" s="339"/>
      <c r="F149" s="339"/>
      <c r="G149" s="339"/>
      <c r="H149" s="339"/>
      <c r="I149" s="339"/>
      <c r="J149" s="339"/>
      <c r="K149" s="339"/>
      <c r="L149" s="339"/>
      <c r="M149" s="339"/>
      <c r="N149" s="339"/>
      <c r="O149" s="339"/>
      <c r="P149" s="339"/>
      <c r="Q149" s="339"/>
    </row>
    <row r="150" spans="1:17" x14ac:dyDescent="0.25">
      <c r="A150" s="339"/>
      <c r="B150" s="339"/>
      <c r="C150" s="339"/>
      <c r="D150" s="339"/>
      <c r="E150" s="339"/>
      <c r="F150" s="339"/>
      <c r="G150" s="339"/>
      <c r="H150" s="339"/>
      <c r="I150" s="339"/>
      <c r="J150" s="339"/>
      <c r="K150" s="339"/>
      <c r="L150" s="339"/>
      <c r="M150" s="339"/>
      <c r="N150" s="339"/>
      <c r="O150" s="339"/>
      <c r="P150" s="339"/>
      <c r="Q150" s="339"/>
    </row>
    <row r="151" spans="1:17" x14ac:dyDescent="0.25">
      <c r="A151" s="339"/>
      <c r="B151" s="339"/>
      <c r="C151" s="339"/>
      <c r="D151" s="339"/>
      <c r="E151" s="339"/>
      <c r="F151" s="339"/>
      <c r="G151" s="339"/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</row>
  </sheetData>
  <mergeCells count="93">
    <mergeCell ref="C16:F16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B11:B16"/>
    <mergeCell ref="B18:B21"/>
    <mergeCell ref="B22:B26"/>
    <mergeCell ref="B29:F29"/>
    <mergeCell ref="P6:Q7"/>
    <mergeCell ref="C12:F12"/>
    <mergeCell ref="C13:F13"/>
    <mergeCell ref="C17:F17"/>
    <mergeCell ref="M9:O9"/>
    <mergeCell ref="J9:L9"/>
    <mergeCell ref="C11:F11"/>
    <mergeCell ref="A27:I27"/>
    <mergeCell ref="B9:B10"/>
    <mergeCell ref="C9:F10"/>
    <mergeCell ref="G9:G10"/>
    <mergeCell ref="H9:H10"/>
    <mergeCell ref="I9:I10"/>
    <mergeCell ref="A49:I49"/>
    <mergeCell ref="A50:A54"/>
    <mergeCell ref="B50:F51"/>
    <mergeCell ref="G50:G51"/>
    <mergeCell ref="B37:F37"/>
    <mergeCell ref="B38:F38"/>
    <mergeCell ref="A48:I48"/>
    <mergeCell ref="A36:A47"/>
    <mergeCell ref="B36:F36"/>
    <mergeCell ref="B53:F53"/>
    <mergeCell ref="B46:F46"/>
    <mergeCell ref="B30:F30"/>
    <mergeCell ref="B31:F31"/>
    <mergeCell ref="B28:F28"/>
    <mergeCell ref="A35:I35"/>
    <mergeCell ref="B4:O4"/>
    <mergeCell ref="P4:Q5"/>
    <mergeCell ref="B5:O5"/>
    <mergeCell ref="B58:F58"/>
    <mergeCell ref="J58:L58"/>
    <mergeCell ref="B6:O6"/>
    <mergeCell ref="B7:O7"/>
    <mergeCell ref="A8:Q8"/>
    <mergeCell ref="A9:A26"/>
    <mergeCell ref="A55:A59"/>
    <mergeCell ref="B55:F56"/>
    <mergeCell ref="G55:G56"/>
    <mergeCell ref="J55:L55"/>
    <mergeCell ref="J56:L56"/>
    <mergeCell ref="B57:F57"/>
    <mergeCell ref="J57:L57"/>
    <mergeCell ref="P1:Q1"/>
    <mergeCell ref="B2:O2"/>
    <mergeCell ref="P2:Q3"/>
    <mergeCell ref="F3:H3"/>
    <mergeCell ref="I3:L3"/>
    <mergeCell ref="B1:O1"/>
    <mergeCell ref="B32:F32"/>
    <mergeCell ref="B34:F34"/>
    <mergeCell ref="A28:A34"/>
    <mergeCell ref="J50:L50"/>
    <mergeCell ref="B47:F47"/>
    <mergeCell ref="M50:O50"/>
    <mergeCell ref="J51:L51"/>
    <mergeCell ref="M51:O51"/>
    <mergeCell ref="B52:F52"/>
    <mergeCell ref="J52:L52"/>
    <mergeCell ref="M52:O52"/>
    <mergeCell ref="J53:L53"/>
    <mergeCell ref="M53:O53"/>
    <mergeCell ref="B54:F54"/>
    <mergeCell ref="J54:L54"/>
    <mergeCell ref="M54:O54"/>
    <mergeCell ref="B65:P65"/>
    <mergeCell ref="M55:O55"/>
    <mergeCell ref="M56:O56"/>
    <mergeCell ref="M57:O57"/>
    <mergeCell ref="M58:O58"/>
    <mergeCell ref="B59:F59"/>
    <mergeCell ref="J59:L59"/>
    <mergeCell ref="M59:O59"/>
    <mergeCell ref="A61:A64"/>
    <mergeCell ref="B61:P61"/>
    <mergeCell ref="B62:P62"/>
    <mergeCell ref="B63:P63"/>
    <mergeCell ref="B64:P64"/>
  </mergeCells>
  <printOptions headings="1" gridLines="1"/>
  <pageMargins left="0.511811024" right="0.511811024" top="0.78740157499999996" bottom="0.78740157499999996" header="0.31496062000000002" footer="0.31496062000000002"/>
  <pageSetup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zoomScale="70" zoomScaleNormal="70" workbookViewId="0">
      <selection activeCell="B59" sqref="B59:R59"/>
    </sheetView>
  </sheetViews>
  <sheetFormatPr defaultRowHeight="15" x14ac:dyDescent="0.25"/>
  <cols>
    <col min="1" max="1" width="12" customWidth="1"/>
    <col min="2" max="2" width="12.5703125" customWidth="1"/>
  </cols>
  <sheetData>
    <row r="1" spans="1:19" ht="31.5" customHeight="1" thickBot="1" x14ac:dyDescent="0.3">
      <c r="A1" s="6" t="s">
        <v>0</v>
      </c>
      <c r="B1" s="640" t="s">
        <v>1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538" t="s">
        <v>2</v>
      </c>
      <c r="Q1" s="538"/>
      <c r="R1" s="538"/>
      <c r="S1" s="538"/>
    </row>
    <row r="2" spans="1:19" ht="15.75" thickBot="1" x14ac:dyDescent="0.3">
      <c r="A2" s="7"/>
      <c r="B2" s="641" t="s">
        <v>3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539">
        <f>S60</f>
        <v>0</v>
      </c>
      <c r="Q2" s="539"/>
      <c r="R2" s="539"/>
      <c r="S2" s="539"/>
    </row>
    <row r="3" spans="1:19" ht="16.5" thickBot="1" x14ac:dyDescent="0.3">
      <c r="A3" s="7"/>
      <c r="B3" s="8"/>
      <c r="C3" s="5"/>
      <c r="D3" s="5"/>
      <c r="E3" s="8"/>
      <c r="F3" s="642" t="s">
        <v>4</v>
      </c>
      <c r="G3" s="642"/>
      <c r="H3" s="642"/>
      <c r="I3" s="643"/>
      <c r="J3" s="643"/>
      <c r="K3" s="643"/>
      <c r="L3" s="643"/>
      <c r="M3" s="10"/>
      <c r="N3" s="10"/>
      <c r="O3" s="10"/>
      <c r="P3" s="539"/>
      <c r="Q3" s="539"/>
      <c r="R3" s="539"/>
      <c r="S3" s="539"/>
    </row>
    <row r="4" spans="1:19" ht="16.5" thickBot="1" x14ac:dyDescent="0.3">
      <c r="A4" s="12"/>
      <c r="B4" s="644" t="s">
        <v>5</v>
      </c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4"/>
      <c r="P4" s="645" t="s">
        <v>6</v>
      </c>
      <c r="Q4" s="645"/>
      <c r="R4" s="645"/>
      <c r="S4" s="645"/>
    </row>
    <row r="5" spans="1:19" ht="15.75" thickBot="1" x14ac:dyDescent="0.3">
      <c r="A5" s="13"/>
      <c r="B5" s="646" t="s">
        <v>59</v>
      </c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45"/>
      <c r="Q5" s="645"/>
      <c r="R5" s="645"/>
      <c r="S5" s="645"/>
    </row>
    <row r="6" spans="1:19" ht="15.75" thickBot="1" x14ac:dyDescent="0.3">
      <c r="A6" s="13"/>
      <c r="B6" s="641" t="s">
        <v>7</v>
      </c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7">
        <v>40</v>
      </c>
      <c r="Q6" s="647"/>
      <c r="R6" s="647"/>
      <c r="S6" s="647"/>
    </row>
    <row r="7" spans="1:19" ht="15.75" thickBot="1" x14ac:dyDescent="0.3">
      <c r="A7" s="14"/>
      <c r="B7" s="648" t="s">
        <v>8</v>
      </c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7"/>
      <c r="Q7" s="647"/>
      <c r="R7" s="647"/>
      <c r="S7" s="647"/>
    </row>
    <row r="8" spans="1:19" ht="18.75" thickBot="1" x14ac:dyDescent="0.3">
      <c r="A8" s="649" t="s">
        <v>38</v>
      </c>
      <c r="B8" s="649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50"/>
      <c r="Q8" s="650"/>
      <c r="R8" s="650"/>
      <c r="S8" s="650"/>
    </row>
    <row r="9" spans="1:19" ht="39" customHeight="1" thickBot="1" x14ac:dyDescent="0.3">
      <c r="A9" s="565" t="s">
        <v>54</v>
      </c>
      <c r="B9" s="566" t="s">
        <v>9</v>
      </c>
      <c r="C9" s="566" t="s">
        <v>10</v>
      </c>
      <c r="D9" s="566"/>
      <c r="E9" s="566"/>
      <c r="F9" s="566"/>
      <c r="G9" s="567" t="s">
        <v>11</v>
      </c>
      <c r="H9" s="567" t="s">
        <v>12</v>
      </c>
      <c r="I9" s="567" t="s">
        <v>13</v>
      </c>
      <c r="J9" s="568" t="s">
        <v>39</v>
      </c>
      <c r="K9" s="568"/>
      <c r="L9" s="568"/>
      <c r="M9" s="635" t="s">
        <v>40</v>
      </c>
      <c r="N9" s="635"/>
      <c r="O9" s="635"/>
      <c r="P9" s="783" t="s">
        <v>45</v>
      </c>
      <c r="Q9" s="81" t="s">
        <v>46</v>
      </c>
      <c r="R9" s="81" t="s">
        <v>29</v>
      </c>
      <c r="S9" s="81" t="s">
        <v>29</v>
      </c>
    </row>
    <row r="10" spans="1:19" ht="15.75" thickBot="1" x14ac:dyDescent="0.3">
      <c r="A10" s="565"/>
      <c r="B10" s="566"/>
      <c r="C10" s="566"/>
      <c r="D10" s="566"/>
      <c r="E10" s="566"/>
      <c r="F10" s="566"/>
      <c r="G10" s="567"/>
      <c r="H10" s="567"/>
      <c r="I10" s="567"/>
      <c r="J10" s="16" t="s">
        <v>41</v>
      </c>
      <c r="K10" s="16" t="s">
        <v>42</v>
      </c>
      <c r="L10" s="16" t="s">
        <v>43</v>
      </c>
      <c r="M10" s="16" t="s">
        <v>41</v>
      </c>
      <c r="N10" s="16" t="s">
        <v>42</v>
      </c>
      <c r="O10" s="16" t="s">
        <v>43</v>
      </c>
      <c r="P10" s="784"/>
      <c r="Q10" s="82" t="s">
        <v>60</v>
      </c>
      <c r="R10" s="82" t="s">
        <v>27</v>
      </c>
      <c r="S10" s="82" t="s">
        <v>33</v>
      </c>
    </row>
    <row r="11" spans="1:19" ht="15.75" thickBot="1" x14ac:dyDescent="0.3">
      <c r="A11" s="565"/>
      <c r="B11" s="637" t="s">
        <v>14</v>
      </c>
      <c r="C11" s="631"/>
      <c r="D11" s="631"/>
      <c r="E11" s="631"/>
      <c r="F11" s="631"/>
      <c r="G11" s="80"/>
      <c r="H11" s="19"/>
      <c r="I11" s="20"/>
      <c r="J11" s="21"/>
      <c r="K11" s="21"/>
      <c r="L11" s="21"/>
      <c r="M11" s="53"/>
      <c r="N11" s="53"/>
      <c r="O11" s="53"/>
      <c r="P11" s="28"/>
      <c r="Q11" s="28"/>
      <c r="R11" s="28"/>
      <c r="S11" s="57"/>
    </row>
    <row r="12" spans="1:19" ht="15.75" thickBot="1" x14ac:dyDescent="0.3">
      <c r="A12" s="565"/>
      <c r="B12" s="637"/>
      <c r="C12" s="631"/>
      <c r="D12" s="631"/>
      <c r="E12" s="631"/>
      <c r="F12" s="631"/>
      <c r="G12" s="80"/>
      <c r="H12" s="19"/>
      <c r="I12" s="20"/>
      <c r="J12" s="21"/>
      <c r="K12" s="24"/>
      <c r="L12" s="24"/>
      <c r="M12" s="53"/>
      <c r="N12" s="53"/>
      <c r="O12" s="53"/>
      <c r="P12" s="21"/>
      <c r="Q12" s="21"/>
      <c r="R12" s="21"/>
      <c r="S12" s="53"/>
    </row>
    <row r="13" spans="1:19" ht="15.75" thickBot="1" x14ac:dyDescent="0.3">
      <c r="A13" s="565"/>
      <c r="B13" s="637"/>
      <c r="C13" s="631"/>
      <c r="D13" s="631"/>
      <c r="E13" s="631"/>
      <c r="F13" s="631"/>
      <c r="G13" s="80"/>
      <c r="H13" s="19"/>
      <c r="I13" s="20"/>
      <c r="J13" s="21"/>
      <c r="K13" s="21"/>
      <c r="L13" s="21"/>
      <c r="M13" s="53"/>
      <c r="N13" s="53"/>
      <c r="O13" s="53"/>
      <c r="P13" s="21"/>
      <c r="Q13" s="21"/>
      <c r="R13" s="21"/>
      <c r="S13" s="53"/>
    </row>
    <row r="14" spans="1:19" ht="15.75" thickBot="1" x14ac:dyDescent="0.3">
      <c r="A14" s="565"/>
      <c r="B14" s="637"/>
      <c r="C14" s="631"/>
      <c r="D14" s="631"/>
      <c r="E14" s="631"/>
      <c r="F14" s="631"/>
      <c r="G14" s="80"/>
      <c r="H14" s="19"/>
      <c r="I14" s="20"/>
      <c r="J14" s="21"/>
      <c r="K14" s="21"/>
      <c r="L14" s="21"/>
      <c r="M14" s="53"/>
      <c r="N14" s="53"/>
      <c r="O14" s="53"/>
      <c r="P14" s="21"/>
      <c r="Q14" s="21"/>
      <c r="R14" s="21"/>
      <c r="S14" s="53"/>
    </row>
    <row r="15" spans="1:19" ht="15.75" thickBot="1" x14ac:dyDescent="0.3">
      <c r="A15" s="565"/>
      <c r="B15" s="26" t="s">
        <v>15</v>
      </c>
      <c r="C15" s="622"/>
      <c r="D15" s="622"/>
      <c r="E15" s="622"/>
      <c r="F15" s="622"/>
      <c r="G15" s="80"/>
      <c r="H15" s="19"/>
      <c r="I15" s="20"/>
      <c r="J15" s="27"/>
      <c r="K15" s="28"/>
      <c r="L15" s="21"/>
      <c r="M15" s="53"/>
      <c r="N15" s="53"/>
      <c r="O15" s="53"/>
      <c r="P15" s="21"/>
      <c r="Q15" s="21"/>
      <c r="R15" s="21"/>
      <c r="S15" s="53"/>
    </row>
    <row r="16" spans="1:19" ht="15.75" thickBot="1" x14ac:dyDescent="0.3">
      <c r="A16" s="565"/>
      <c r="B16" s="634" t="s">
        <v>16</v>
      </c>
      <c r="C16" s="631"/>
      <c r="D16" s="631"/>
      <c r="E16" s="631"/>
      <c r="F16" s="631"/>
      <c r="G16" s="80"/>
      <c r="H16" s="19"/>
      <c r="I16" s="19"/>
      <c r="J16" s="21"/>
      <c r="K16" s="21"/>
      <c r="L16" s="21"/>
      <c r="M16" s="53"/>
      <c r="N16" s="53"/>
      <c r="O16" s="53"/>
      <c r="P16" s="21"/>
      <c r="Q16" s="21"/>
      <c r="R16" s="21"/>
      <c r="S16" s="53"/>
    </row>
    <row r="17" spans="1:19" ht="15.75" thickBot="1" x14ac:dyDescent="0.3">
      <c r="A17" s="565"/>
      <c r="B17" s="634"/>
      <c r="C17" s="631"/>
      <c r="D17" s="631"/>
      <c r="E17" s="631"/>
      <c r="F17" s="631"/>
      <c r="G17" s="80"/>
      <c r="H17" s="19"/>
      <c r="I17" s="19"/>
      <c r="J17" s="21"/>
      <c r="K17" s="21"/>
      <c r="L17" s="21"/>
      <c r="M17" s="53"/>
      <c r="N17" s="53"/>
      <c r="O17" s="53"/>
      <c r="P17" s="21"/>
      <c r="Q17" s="21"/>
      <c r="R17" s="21"/>
      <c r="S17" s="53"/>
    </row>
    <row r="18" spans="1:19" ht="15.75" thickBot="1" x14ac:dyDescent="0.3">
      <c r="A18" s="565"/>
      <c r="B18" s="634"/>
      <c r="C18" s="631"/>
      <c r="D18" s="631"/>
      <c r="E18" s="631"/>
      <c r="F18" s="631"/>
      <c r="G18" s="80"/>
      <c r="H18" s="19"/>
      <c r="I18" s="19"/>
      <c r="J18" s="21"/>
      <c r="K18" s="21"/>
      <c r="L18" s="21"/>
      <c r="M18" s="53"/>
      <c r="N18" s="53"/>
      <c r="O18" s="53"/>
      <c r="P18" s="21"/>
      <c r="Q18" s="21"/>
      <c r="R18" s="21"/>
      <c r="S18" s="53"/>
    </row>
    <row r="19" spans="1:19" ht="15.75" thickBot="1" x14ac:dyDescent="0.3">
      <c r="A19" s="565"/>
      <c r="B19" s="634"/>
      <c r="C19" s="633"/>
      <c r="D19" s="633"/>
      <c r="E19" s="633"/>
      <c r="F19" s="633"/>
      <c r="G19" s="80"/>
      <c r="H19" s="19"/>
      <c r="I19" s="19"/>
      <c r="J19" s="21"/>
      <c r="K19" s="21"/>
      <c r="L19" s="21"/>
      <c r="M19" s="53"/>
      <c r="N19" s="53"/>
      <c r="O19" s="53"/>
      <c r="P19" s="21"/>
      <c r="Q19" s="21"/>
      <c r="R19" s="21"/>
      <c r="S19" s="53"/>
    </row>
    <row r="20" spans="1:19" ht="15.75" thickBot="1" x14ac:dyDescent="0.3">
      <c r="A20" s="565"/>
      <c r="B20" s="632" t="s">
        <v>17</v>
      </c>
      <c r="C20" s="633"/>
      <c r="D20" s="633"/>
      <c r="E20" s="633"/>
      <c r="F20" s="633"/>
      <c r="G20" s="80"/>
      <c r="H20" s="19"/>
      <c r="I20" s="19"/>
      <c r="J20" s="21"/>
      <c r="K20" s="21"/>
      <c r="L20" s="21"/>
      <c r="M20" s="53"/>
      <c r="N20" s="53"/>
      <c r="O20" s="53"/>
      <c r="P20" s="21"/>
      <c r="Q20" s="21"/>
      <c r="R20" s="21"/>
      <c r="S20" s="53"/>
    </row>
    <row r="21" spans="1:19" ht="15.75" thickBot="1" x14ac:dyDescent="0.3">
      <c r="A21" s="565"/>
      <c r="B21" s="632"/>
      <c r="C21" s="633"/>
      <c r="D21" s="633"/>
      <c r="E21" s="633"/>
      <c r="F21" s="633"/>
      <c r="G21" s="80"/>
      <c r="H21" s="19"/>
      <c r="I21" s="19"/>
      <c r="J21" s="21"/>
      <c r="K21" s="21"/>
      <c r="L21" s="21"/>
      <c r="M21" s="53"/>
      <c r="N21" s="53"/>
      <c r="O21" s="53"/>
      <c r="P21" s="21"/>
      <c r="Q21" s="21"/>
      <c r="R21" s="21"/>
      <c r="S21" s="53"/>
    </row>
    <row r="22" spans="1:19" ht="15.75" thickBot="1" x14ac:dyDescent="0.3">
      <c r="A22" s="565"/>
      <c r="B22" s="632"/>
      <c r="C22" s="633"/>
      <c r="D22" s="633"/>
      <c r="E22" s="633"/>
      <c r="F22" s="633"/>
      <c r="G22" s="80"/>
      <c r="H22" s="19"/>
      <c r="I22" s="19"/>
      <c r="J22" s="21"/>
      <c r="K22" s="21"/>
      <c r="L22" s="21"/>
      <c r="M22" s="53"/>
      <c r="N22" s="53"/>
      <c r="O22" s="53"/>
      <c r="P22" s="21"/>
      <c r="Q22" s="21"/>
      <c r="R22" s="21"/>
      <c r="S22" s="53"/>
    </row>
    <row r="23" spans="1:19" ht="15.75" thickBot="1" x14ac:dyDescent="0.3">
      <c r="A23" s="565"/>
      <c r="B23" s="632"/>
      <c r="C23" s="633"/>
      <c r="D23" s="633"/>
      <c r="E23" s="633"/>
      <c r="F23" s="633"/>
      <c r="G23" s="80"/>
      <c r="H23" s="19"/>
      <c r="I23" s="19"/>
      <c r="J23" s="21"/>
      <c r="K23" s="28"/>
      <c r="L23" s="21"/>
      <c r="M23" s="53"/>
      <c r="N23" s="53"/>
      <c r="O23" s="53"/>
      <c r="P23" s="21"/>
      <c r="Q23" s="21"/>
      <c r="R23" s="21"/>
      <c r="S23" s="53"/>
    </row>
    <row r="24" spans="1:19" ht="15.75" thickBot="1" x14ac:dyDescent="0.3">
      <c r="A24" s="565"/>
      <c r="B24" s="632"/>
      <c r="C24" s="633"/>
      <c r="D24" s="633"/>
      <c r="E24" s="633"/>
      <c r="F24" s="633"/>
      <c r="G24" s="80"/>
      <c r="H24" s="19"/>
      <c r="I24" s="19"/>
      <c r="J24" s="21"/>
      <c r="K24" s="21"/>
      <c r="L24" s="21"/>
      <c r="M24" s="53"/>
      <c r="N24" s="53"/>
      <c r="O24" s="53"/>
      <c r="P24" s="21"/>
      <c r="Q24" s="21"/>
      <c r="R24" s="21"/>
      <c r="S24" s="53"/>
    </row>
    <row r="25" spans="1:19" ht="15.75" thickBot="1" x14ac:dyDescent="0.3">
      <c r="A25" s="617" t="s">
        <v>18</v>
      </c>
      <c r="B25" s="617"/>
      <c r="C25" s="617"/>
      <c r="D25" s="617"/>
      <c r="E25" s="617"/>
      <c r="F25" s="617"/>
      <c r="G25" s="617"/>
      <c r="H25" s="617"/>
      <c r="I25" s="617"/>
      <c r="J25" s="76"/>
      <c r="K25" s="76"/>
      <c r="L25" s="76"/>
      <c r="M25" s="55"/>
      <c r="N25" s="55"/>
      <c r="O25" s="55"/>
      <c r="P25" s="58"/>
      <c r="Q25" s="58"/>
      <c r="R25" s="58"/>
      <c r="S25" s="59"/>
    </row>
    <row r="26" spans="1:19" ht="15.75" thickBot="1" x14ac:dyDescent="0.3">
      <c r="A26" s="498" t="s">
        <v>56</v>
      </c>
      <c r="B26" s="618"/>
      <c r="C26" s="618"/>
      <c r="D26" s="618"/>
      <c r="E26" s="618"/>
      <c r="F26" s="618"/>
      <c r="G26" s="31"/>
      <c r="H26" s="31"/>
      <c r="I26" s="31"/>
      <c r="J26" s="28"/>
      <c r="K26" s="56"/>
      <c r="L26" s="28"/>
      <c r="M26" s="57"/>
      <c r="N26" s="57"/>
      <c r="O26" s="57"/>
      <c r="P26" s="21"/>
      <c r="Q26" s="21"/>
      <c r="R26" s="21"/>
      <c r="S26" s="53"/>
    </row>
    <row r="27" spans="1:19" ht="15.75" thickBot="1" x14ac:dyDescent="0.3">
      <c r="A27" s="629"/>
      <c r="B27" s="618"/>
      <c r="C27" s="618"/>
      <c r="D27" s="618"/>
      <c r="E27" s="618"/>
      <c r="F27" s="618"/>
      <c r="G27" s="31"/>
      <c r="H27" s="31"/>
      <c r="I27" s="31"/>
      <c r="J27" s="28"/>
      <c r="K27" s="28"/>
      <c r="L27" s="28"/>
      <c r="M27" s="57"/>
      <c r="N27" s="57"/>
      <c r="O27" s="57"/>
      <c r="P27" s="21"/>
      <c r="Q27" s="21"/>
      <c r="R27" s="21"/>
      <c r="S27" s="53"/>
    </row>
    <row r="28" spans="1:19" ht="15.75" thickBot="1" x14ac:dyDescent="0.3">
      <c r="A28" s="630"/>
      <c r="B28" s="619"/>
      <c r="C28" s="619"/>
      <c r="D28" s="619"/>
      <c r="E28" s="619"/>
      <c r="F28" s="619"/>
      <c r="G28" s="31"/>
      <c r="H28" s="31"/>
      <c r="I28" s="31"/>
      <c r="J28" s="28"/>
      <c r="K28" s="28"/>
      <c r="L28" s="28"/>
      <c r="M28" s="57"/>
      <c r="N28" s="57"/>
      <c r="O28" s="57"/>
      <c r="P28" s="21"/>
      <c r="Q28" s="21"/>
      <c r="R28" s="21"/>
      <c r="S28" s="53"/>
    </row>
    <row r="29" spans="1:19" ht="15.75" thickBot="1" x14ac:dyDescent="0.3">
      <c r="A29" s="630"/>
      <c r="B29" s="619"/>
      <c r="C29" s="619"/>
      <c r="D29" s="619"/>
      <c r="E29" s="619"/>
      <c r="F29" s="619"/>
      <c r="G29" s="31"/>
      <c r="H29" s="31"/>
      <c r="I29" s="31"/>
      <c r="J29" s="33"/>
      <c r="K29" s="33"/>
      <c r="L29" s="28"/>
      <c r="M29" s="57"/>
      <c r="N29" s="57"/>
      <c r="O29" s="57"/>
      <c r="P29" s="21"/>
      <c r="Q29" s="21"/>
      <c r="R29" s="21"/>
      <c r="S29" s="53"/>
    </row>
    <row r="30" spans="1:19" ht="15.75" thickBot="1" x14ac:dyDescent="0.3">
      <c r="A30" s="630"/>
      <c r="B30" s="623"/>
      <c r="C30" s="624"/>
      <c r="D30" s="624"/>
      <c r="E30" s="624"/>
      <c r="F30" s="625"/>
      <c r="G30" s="31"/>
      <c r="H30" s="31"/>
      <c r="I30" s="31"/>
      <c r="J30" s="27"/>
      <c r="K30" s="28"/>
      <c r="L30" s="28"/>
      <c r="M30" s="57"/>
      <c r="N30" s="57"/>
      <c r="O30" s="57"/>
      <c r="P30" s="21"/>
      <c r="Q30" s="21"/>
      <c r="R30" s="21"/>
      <c r="S30" s="53"/>
    </row>
    <row r="31" spans="1:19" ht="15.75" thickBot="1" x14ac:dyDescent="0.3">
      <c r="A31" s="630"/>
      <c r="B31" s="619"/>
      <c r="C31" s="619"/>
      <c r="D31" s="619"/>
      <c r="E31" s="619"/>
      <c r="F31" s="619"/>
      <c r="G31" s="80"/>
      <c r="H31" s="80"/>
      <c r="I31" s="80"/>
      <c r="J31" s="21"/>
      <c r="K31" s="21"/>
      <c r="L31" s="33"/>
      <c r="M31" s="57"/>
      <c r="N31" s="57"/>
      <c r="O31" s="57"/>
      <c r="P31" s="21"/>
      <c r="Q31" s="21"/>
      <c r="R31" s="21"/>
      <c r="S31" s="53"/>
    </row>
    <row r="32" spans="1:19" ht="15.75" thickBot="1" x14ac:dyDescent="0.3">
      <c r="A32" s="630"/>
      <c r="B32" s="631"/>
      <c r="C32" s="631"/>
      <c r="D32" s="631"/>
      <c r="E32" s="631"/>
      <c r="F32" s="631"/>
      <c r="G32" s="80"/>
      <c r="H32" s="80"/>
      <c r="I32" s="80"/>
      <c r="J32" s="21"/>
      <c r="K32" s="21"/>
      <c r="L32" s="37"/>
      <c r="M32" s="57"/>
      <c r="N32" s="57"/>
      <c r="O32" s="57"/>
      <c r="P32" s="21"/>
      <c r="Q32" s="21"/>
      <c r="R32" s="21"/>
      <c r="S32" s="53"/>
    </row>
    <row r="33" spans="1:19" ht="15.75" thickBot="1" x14ac:dyDescent="0.3">
      <c r="A33" s="617" t="s">
        <v>18</v>
      </c>
      <c r="B33" s="617"/>
      <c r="C33" s="617"/>
      <c r="D33" s="617"/>
      <c r="E33" s="617"/>
      <c r="F33" s="617"/>
      <c r="G33" s="617"/>
      <c r="H33" s="617"/>
      <c r="I33" s="617"/>
      <c r="J33" s="76"/>
      <c r="K33" s="76"/>
      <c r="L33" s="76"/>
      <c r="M33" s="55"/>
      <c r="N33" s="55"/>
      <c r="O33" s="55"/>
      <c r="P33" s="58"/>
      <c r="Q33" s="58"/>
      <c r="R33" s="58"/>
      <c r="S33" s="59"/>
    </row>
    <row r="34" spans="1:19" ht="15.75" thickBot="1" x14ac:dyDescent="0.3">
      <c r="A34" s="529" t="s">
        <v>57</v>
      </c>
      <c r="B34" s="618"/>
      <c r="C34" s="618"/>
      <c r="D34" s="618"/>
      <c r="E34" s="618"/>
      <c r="F34" s="618"/>
      <c r="G34" s="60"/>
      <c r="H34" s="31"/>
      <c r="I34" s="31"/>
      <c r="J34" s="28"/>
      <c r="K34" s="28"/>
      <c r="L34" s="28"/>
      <c r="M34" s="57"/>
      <c r="N34" s="57"/>
      <c r="O34" s="57"/>
      <c r="P34" s="21"/>
      <c r="Q34" s="21"/>
      <c r="R34" s="21"/>
      <c r="S34" s="53"/>
    </row>
    <row r="35" spans="1:19" ht="15.75" thickBot="1" x14ac:dyDescent="0.3">
      <c r="A35" s="528"/>
      <c r="B35" s="619"/>
      <c r="C35" s="619"/>
      <c r="D35" s="619"/>
      <c r="E35" s="619"/>
      <c r="F35" s="619"/>
      <c r="G35" s="60"/>
      <c r="H35" s="60"/>
      <c r="I35" s="60"/>
      <c r="J35" s="61"/>
      <c r="K35" s="61"/>
      <c r="L35" s="28"/>
      <c r="M35" s="57"/>
      <c r="N35" s="57"/>
      <c r="O35" s="57"/>
      <c r="P35" s="21"/>
      <c r="Q35" s="21"/>
      <c r="R35" s="21"/>
      <c r="S35" s="53"/>
    </row>
    <row r="36" spans="1:19" ht="15.75" thickBot="1" x14ac:dyDescent="0.3">
      <c r="A36" s="528"/>
      <c r="B36" s="620"/>
      <c r="C36" s="621"/>
      <c r="D36" s="621"/>
      <c r="E36" s="621"/>
      <c r="F36" s="622"/>
      <c r="G36" s="80"/>
      <c r="H36" s="31"/>
      <c r="I36" s="80"/>
      <c r="J36" s="21"/>
      <c r="K36" s="21"/>
      <c r="L36" s="21"/>
      <c r="M36" s="57"/>
      <c r="N36" s="57"/>
      <c r="O36" s="57"/>
      <c r="P36" s="21"/>
      <c r="Q36" s="21"/>
      <c r="R36" s="21"/>
      <c r="S36" s="53"/>
    </row>
    <row r="37" spans="1:19" ht="15.75" thickBot="1" x14ac:dyDescent="0.3">
      <c r="A37" s="528"/>
      <c r="B37" s="623"/>
      <c r="C37" s="624"/>
      <c r="D37" s="624"/>
      <c r="E37" s="624"/>
      <c r="F37" s="625"/>
      <c r="G37" s="80"/>
      <c r="H37" s="31"/>
      <c r="I37" s="80"/>
      <c r="J37" s="21"/>
      <c r="K37" s="21"/>
      <c r="L37" s="21"/>
      <c r="M37" s="57"/>
      <c r="N37" s="57"/>
      <c r="O37" s="57"/>
      <c r="P37" s="21"/>
      <c r="Q37" s="21"/>
      <c r="R37" s="21"/>
      <c r="S37" s="53"/>
    </row>
    <row r="38" spans="1:19" ht="15.75" thickBot="1" x14ac:dyDescent="0.3">
      <c r="A38" s="528"/>
      <c r="B38" s="626"/>
      <c r="C38" s="627"/>
      <c r="D38" s="627"/>
      <c r="E38" s="627"/>
      <c r="F38" s="628"/>
      <c r="G38" s="80"/>
      <c r="H38" s="31"/>
      <c r="I38" s="80"/>
      <c r="J38" s="21"/>
      <c r="K38" s="21"/>
      <c r="L38" s="21"/>
      <c r="M38" s="57"/>
      <c r="N38" s="57"/>
      <c r="O38" s="57"/>
      <c r="P38" s="21"/>
      <c r="Q38" s="21"/>
      <c r="R38" s="21"/>
      <c r="S38" s="53"/>
    </row>
    <row r="39" spans="1:19" ht="15.75" thickBot="1" x14ac:dyDescent="0.3">
      <c r="A39" s="528"/>
      <c r="B39" s="77"/>
      <c r="C39" s="78"/>
      <c r="D39" s="78"/>
      <c r="E39" s="78"/>
      <c r="F39" s="79"/>
      <c r="G39" s="80"/>
      <c r="H39" s="31"/>
      <c r="I39" s="80"/>
      <c r="J39" s="21"/>
      <c r="K39" s="21"/>
      <c r="L39" s="21"/>
      <c r="M39" s="57"/>
      <c r="N39" s="57"/>
      <c r="O39" s="57"/>
      <c r="P39" s="21"/>
      <c r="Q39" s="21"/>
      <c r="R39" s="21"/>
      <c r="S39" s="53"/>
    </row>
    <row r="40" spans="1:19" ht="15.75" thickBot="1" x14ac:dyDescent="0.3">
      <c r="A40" s="528"/>
      <c r="B40" s="77"/>
      <c r="C40" s="78"/>
      <c r="D40" s="78"/>
      <c r="E40" s="78"/>
      <c r="F40" s="79"/>
      <c r="G40" s="80"/>
      <c r="H40" s="31"/>
      <c r="I40" s="80"/>
      <c r="J40" s="21"/>
      <c r="K40" s="21"/>
      <c r="L40" s="21"/>
      <c r="M40" s="57"/>
      <c r="N40" s="57"/>
      <c r="O40" s="57"/>
      <c r="P40" s="21"/>
      <c r="Q40" s="21"/>
      <c r="R40" s="21"/>
      <c r="S40" s="53"/>
    </row>
    <row r="41" spans="1:19" ht="15.75" thickBot="1" x14ac:dyDescent="0.3">
      <c r="A41" s="528"/>
      <c r="B41" s="619"/>
      <c r="C41" s="619"/>
      <c r="D41" s="619"/>
      <c r="E41" s="619"/>
      <c r="F41" s="619"/>
      <c r="G41" s="80"/>
      <c r="H41" s="31"/>
      <c r="I41" s="80"/>
      <c r="J41" s="21"/>
      <c r="K41" s="21"/>
      <c r="L41" s="21"/>
      <c r="M41" s="57"/>
      <c r="N41" s="57"/>
      <c r="O41" s="57"/>
      <c r="P41" s="21"/>
      <c r="Q41" s="21"/>
      <c r="R41" s="21"/>
      <c r="S41" s="53"/>
    </row>
    <row r="42" spans="1:19" ht="15.75" thickBot="1" x14ac:dyDescent="0.3">
      <c r="A42" s="528"/>
      <c r="B42" s="623"/>
      <c r="C42" s="624"/>
      <c r="D42" s="624"/>
      <c r="E42" s="624"/>
      <c r="F42" s="625"/>
      <c r="G42" s="80"/>
      <c r="H42" s="31"/>
      <c r="I42" s="80"/>
      <c r="J42" s="21"/>
      <c r="K42" s="21"/>
      <c r="L42" s="21"/>
      <c r="M42" s="57"/>
      <c r="N42" s="57"/>
      <c r="O42" s="57"/>
      <c r="P42" s="21"/>
      <c r="Q42" s="21"/>
      <c r="R42" s="21"/>
      <c r="S42" s="53"/>
    </row>
    <row r="43" spans="1:19" ht="15.75" thickBot="1" x14ac:dyDescent="0.3">
      <c r="A43" s="528"/>
      <c r="B43" s="623"/>
      <c r="C43" s="624"/>
      <c r="D43" s="624"/>
      <c r="E43" s="624"/>
      <c r="F43" s="625"/>
      <c r="G43" s="80"/>
      <c r="H43" s="31"/>
      <c r="I43" s="80"/>
      <c r="J43" s="21"/>
      <c r="K43" s="21"/>
      <c r="L43" s="21"/>
      <c r="M43" s="57"/>
      <c r="N43" s="57"/>
      <c r="O43" s="57"/>
      <c r="P43" s="21"/>
      <c r="Q43" s="21"/>
      <c r="R43" s="21"/>
      <c r="S43" s="53"/>
    </row>
    <row r="44" spans="1:19" ht="15.75" thickBot="1" x14ac:dyDescent="0.3">
      <c r="A44" s="515" t="s">
        <v>19</v>
      </c>
      <c r="B44" s="515"/>
      <c r="C44" s="515"/>
      <c r="D44" s="515"/>
      <c r="E44" s="515"/>
      <c r="F44" s="515"/>
      <c r="G44" s="515"/>
      <c r="H44" s="515"/>
      <c r="I44" s="515"/>
      <c r="J44" s="65"/>
      <c r="K44" s="65"/>
      <c r="L44" s="65"/>
      <c r="M44" s="29"/>
      <c r="N44" s="29"/>
      <c r="O44" s="29"/>
      <c r="P44" s="65"/>
      <c r="Q44" s="65"/>
      <c r="R44" s="65"/>
      <c r="S44" s="29"/>
    </row>
    <row r="45" spans="1:19" ht="15.75" thickBot="1" x14ac:dyDescent="0.3">
      <c r="A45" s="615" t="s">
        <v>20</v>
      </c>
      <c r="B45" s="615"/>
      <c r="C45" s="615"/>
      <c r="D45" s="615"/>
      <c r="E45" s="615"/>
      <c r="F45" s="615"/>
      <c r="G45" s="615"/>
      <c r="H45" s="615"/>
      <c r="I45" s="615"/>
      <c r="J45" s="75"/>
      <c r="K45" s="75"/>
      <c r="L45" s="75"/>
      <c r="M45" s="17"/>
      <c r="N45" s="17"/>
      <c r="O45" s="17"/>
      <c r="P45" s="75"/>
      <c r="Q45" s="75"/>
      <c r="R45" s="75"/>
      <c r="S45" s="17"/>
    </row>
    <row r="46" spans="1:19" ht="26.25" thickBot="1" x14ac:dyDescent="0.3">
      <c r="A46" s="601" t="s">
        <v>48</v>
      </c>
      <c r="B46" s="515" t="s">
        <v>49</v>
      </c>
      <c r="C46" s="515"/>
      <c r="D46" s="515"/>
      <c r="E46" s="515"/>
      <c r="F46" s="515"/>
      <c r="G46" s="515" t="s">
        <v>11</v>
      </c>
      <c r="H46" s="44" t="s">
        <v>25</v>
      </c>
      <c r="I46" s="66" t="s">
        <v>26</v>
      </c>
      <c r="J46" s="514" t="s">
        <v>27</v>
      </c>
      <c r="K46" s="514"/>
      <c r="L46" s="514"/>
      <c r="M46" s="520" t="s">
        <v>28</v>
      </c>
      <c r="N46" s="521"/>
      <c r="O46" s="521"/>
      <c r="P46" s="638" t="s">
        <v>46</v>
      </c>
      <c r="Q46" s="92" t="s">
        <v>46</v>
      </c>
      <c r="R46" s="45" t="s">
        <v>29</v>
      </c>
      <c r="S46" s="45" t="s">
        <v>29</v>
      </c>
    </row>
    <row r="47" spans="1:19" ht="15.75" thickBot="1" x14ac:dyDescent="0.3">
      <c r="A47" s="602"/>
      <c r="B47" s="515"/>
      <c r="C47" s="515"/>
      <c r="D47" s="515"/>
      <c r="E47" s="515"/>
      <c r="F47" s="515"/>
      <c r="G47" s="515"/>
      <c r="H47" s="46" t="s">
        <v>30</v>
      </c>
      <c r="I47" s="68" t="s">
        <v>31</v>
      </c>
      <c r="J47" s="604" t="s">
        <v>32</v>
      </c>
      <c r="K47" s="605"/>
      <c r="L47" s="605"/>
      <c r="M47" s="604" t="s">
        <v>61</v>
      </c>
      <c r="N47" s="605"/>
      <c r="O47" s="605"/>
      <c r="P47" s="639"/>
      <c r="Q47" s="67" t="s">
        <v>60</v>
      </c>
      <c r="R47" s="67" t="s">
        <v>27</v>
      </c>
      <c r="S47" s="46" t="s">
        <v>33</v>
      </c>
    </row>
    <row r="48" spans="1:19" ht="15.75" thickBot="1" x14ac:dyDescent="0.3">
      <c r="A48" s="602"/>
      <c r="B48" s="600" t="s">
        <v>50</v>
      </c>
      <c r="C48" s="600"/>
      <c r="D48" s="600"/>
      <c r="E48" s="600"/>
      <c r="F48" s="600"/>
      <c r="G48" s="48"/>
      <c r="H48" s="49"/>
      <c r="I48" s="49"/>
      <c r="J48" s="607"/>
      <c r="K48" s="608"/>
      <c r="L48" s="608"/>
      <c r="M48" s="610"/>
      <c r="N48" s="611"/>
      <c r="O48" s="611"/>
      <c r="P48" s="23"/>
      <c r="Q48" s="23"/>
      <c r="R48" s="23"/>
      <c r="S48" s="22"/>
    </row>
    <row r="49" spans="1:19" ht="15.75" thickBot="1" x14ac:dyDescent="0.3">
      <c r="A49" s="602"/>
      <c r="B49" s="600" t="s">
        <v>51</v>
      </c>
      <c r="C49" s="600"/>
      <c r="D49" s="600"/>
      <c r="E49" s="600"/>
      <c r="F49" s="600"/>
      <c r="G49" s="48"/>
      <c r="H49" s="49"/>
      <c r="I49" s="49"/>
      <c r="J49" s="69"/>
      <c r="K49" s="70"/>
      <c r="L49" s="70"/>
      <c r="M49" s="72"/>
      <c r="N49" s="73"/>
      <c r="O49" s="73"/>
      <c r="P49" s="23"/>
      <c r="Q49" s="23"/>
      <c r="R49" s="23"/>
      <c r="S49" s="22"/>
    </row>
    <row r="50" spans="1:19" ht="15.75" thickBot="1" x14ac:dyDescent="0.3">
      <c r="A50" s="603"/>
      <c r="B50" s="600" t="s">
        <v>52</v>
      </c>
      <c r="C50" s="600"/>
      <c r="D50" s="600"/>
      <c r="E50" s="600"/>
      <c r="F50" s="600"/>
      <c r="G50" s="50"/>
      <c r="H50" s="49"/>
      <c r="I50" s="49"/>
      <c r="J50" s="607"/>
      <c r="K50" s="608"/>
      <c r="L50" s="608"/>
      <c r="M50" s="610"/>
      <c r="N50" s="611"/>
      <c r="O50" s="611"/>
      <c r="P50" s="23"/>
      <c r="Q50" s="23"/>
      <c r="R50" s="23"/>
      <c r="S50" s="22"/>
    </row>
    <row r="51" spans="1:19" ht="26.25" thickBot="1" x14ac:dyDescent="0.3">
      <c r="A51" s="601" t="s">
        <v>23</v>
      </c>
      <c r="B51" s="515" t="s">
        <v>24</v>
      </c>
      <c r="C51" s="515"/>
      <c r="D51" s="515"/>
      <c r="E51" s="515"/>
      <c r="F51" s="515"/>
      <c r="G51" s="515" t="s">
        <v>11</v>
      </c>
      <c r="H51" s="44" t="s">
        <v>25</v>
      </c>
      <c r="I51" s="66" t="s">
        <v>26</v>
      </c>
      <c r="J51" s="514" t="s">
        <v>27</v>
      </c>
      <c r="K51" s="514"/>
      <c r="L51" s="514"/>
      <c r="M51" s="520" t="s">
        <v>28</v>
      </c>
      <c r="N51" s="521"/>
      <c r="O51" s="521"/>
      <c r="P51" s="638" t="s">
        <v>46</v>
      </c>
      <c r="Q51" s="92" t="s">
        <v>46</v>
      </c>
      <c r="R51" s="45" t="s">
        <v>29</v>
      </c>
      <c r="S51" s="45" t="s">
        <v>29</v>
      </c>
    </row>
    <row r="52" spans="1:19" ht="15.75" thickBot="1" x14ac:dyDescent="0.3">
      <c r="A52" s="602"/>
      <c r="B52" s="515"/>
      <c r="C52" s="515"/>
      <c r="D52" s="515"/>
      <c r="E52" s="515"/>
      <c r="F52" s="515"/>
      <c r="G52" s="515"/>
      <c r="H52" s="46" t="s">
        <v>30</v>
      </c>
      <c r="I52" s="68" t="s">
        <v>31</v>
      </c>
      <c r="J52" s="604" t="s">
        <v>32</v>
      </c>
      <c r="K52" s="605"/>
      <c r="L52" s="605"/>
      <c r="M52" s="604" t="s">
        <v>61</v>
      </c>
      <c r="N52" s="605"/>
      <c r="O52" s="605"/>
      <c r="P52" s="639"/>
      <c r="Q52" s="67" t="s">
        <v>60</v>
      </c>
      <c r="R52" s="67" t="s">
        <v>27</v>
      </c>
      <c r="S52" s="46" t="s">
        <v>33</v>
      </c>
    </row>
    <row r="53" spans="1:19" ht="15.75" thickBot="1" x14ac:dyDescent="0.3">
      <c r="A53" s="602"/>
      <c r="B53" s="600" t="s">
        <v>34</v>
      </c>
      <c r="C53" s="600"/>
      <c r="D53" s="600"/>
      <c r="E53" s="600"/>
      <c r="F53" s="600"/>
      <c r="G53" s="48"/>
      <c r="H53" s="49"/>
      <c r="I53" s="49"/>
      <c r="J53" s="607"/>
      <c r="K53" s="608"/>
      <c r="L53" s="608"/>
      <c r="M53" s="610"/>
      <c r="N53" s="611"/>
      <c r="O53" s="611"/>
      <c r="P53" s="23"/>
      <c r="Q53" s="23"/>
      <c r="R53" s="23"/>
      <c r="S53" s="22"/>
    </row>
    <row r="54" spans="1:19" ht="15.75" thickBot="1" x14ac:dyDescent="0.3">
      <c r="A54" s="602"/>
      <c r="B54" s="600" t="s">
        <v>35</v>
      </c>
      <c r="C54" s="600"/>
      <c r="D54" s="600"/>
      <c r="E54" s="600"/>
      <c r="F54" s="600"/>
      <c r="G54" s="48"/>
      <c r="H54" s="49"/>
      <c r="I54" s="49"/>
      <c r="J54" s="607"/>
      <c r="K54" s="608"/>
      <c r="L54" s="608"/>
      <c r="M54" s="610"/>
      <c r="N54" s="611"/>
      <c r="O54" s="611"/>
      <c r="P54" s="23"/>
      <c r="Q54" s="23"/>
      <c r="R54" s="23"/>
      <c r="S54" s="22"/>
    </row>
    <row r="55" spans="1:19" ht="15.75" thickBot="1" x14ac:dyDescent="0.3">
      <c r="A55" s="603"/>
      <c r="B55" s="600" t="s">
        <v>47</v>
      </c>
      <c r="C55" s="600"/>
      <c r="D55" s="600"/>
      <c r="E55" s="600"/>
      <c r="F55" s="600"/>
      <c r="G55" s="48"/>
      <c r="H55" s="49"/>
      <c r="I55" s="49"/>
      <c r="J55" s="607"/>
      <c r="K55" s="608"/>
      <c r="L55" s="608"/>
      <c r="M55" s="610"/>
      <c r="N55" s="611"/>
      <c r="O55" s="611"/>
      <c r="P55" s="23"/>
      <c r="Q55" s="23"/>
      <c r="R55" s="23"/>
      <c r="S55" s="22"/>
    </row>
    <row r="56" spans="1:19" ht="15.75" thickBot="1" x14ac:dyDescent="0.3">
      <c r="A56" s="85"/>
      <c r="B56" s="86" t="s">
        <v>53</v>
      </c>
      <c r="C56" s="87"/>
      <c r="D56" s="87"/>
      <c r="E56" s="87"/>
      <c r="F56" s="87"/>
      <c r="G56" s="87"/>
      <c r="H56" s="87"/>
      <c r="I56" s="87"/>
      <c r="J56" s="87"/>
      <c r="K56" s="87"/>
      <c r="L56" s="613"/>
      <c r="M56" s="613"/>
      <c r="N56" s="613"/>
      <c r="O56" s="613"/>
      <c r="P56" s="613"/>
      <c r="Q56" s="613"/>
      <c r="R56" s="614"/>
      <c r="S56" s="88"/>
    </row>
    <row r="57" spans="1:19" ht="15.75" thickBot="1" x14ac:dyDescent="0.3">
      <c r="A57" s="616" t="s">
        <v>21</v>
      </c>
      <c r="B57" s="93" t="s">
        <v>55</v>
      </c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6"/>
      <c r="S57" s="40"/>
    </row>
    <row r="58" spans="1:19" ht="15.75" thickBot="1" x14ac:dyDescent="0.3">
      <c r="A58" s="616"/>
      <c r="B58" s="505" t="s">
        <v>62</v>
      </c>
      <c r="C58" s="506"/>
      <c r="D58" s="506"/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7"/>
      <c r="S58" s="41"/>
    </row>
    <row r="59" spans="1:19" ht="15.75" thickBot="1" x14ac:dyDescent="0.3">
      <c r="A59" s="616"/>
      <c r="B59" s="505" t="s">
        <v>63</v>
      </c>
      <c r="C59" s="506"/>
      <c r="D59" s="506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7"/>
      <c r="S59" s="17"/>
    </row>
    <row r="60" spans="1:19" ht="15.75" thickBot="1" x14ac:dyDescent="0.3">
      <c r="A60" s="616"/>
      <c r="B60" s="597" t="s">
        <v>22</v>
      </c>
      <c r="C60" s="598"/>
      <c r="D60" s="598"/>
      <c r="E60" s="598"/>
      <c r="F60" s="598"/>
      <c r="G60" s="598"/>
      <c r="H60" s="598"/>
      <c r="I60" s="598"/>
      <c r="J60" s="598"/>
      <c r="K60" s="598"/>
      <c r="L60" s="598"/>
      <c r="M60" s="598"/>
      <c r="N60" s="598"/>
      <c r="O60" s="598"/>
      <c r="P60" s="598"/>
      <c r="Q60" s="598"/>
      <c r="R60" s="599"/>
      <c r="S60" s="42"/>
    </row>
    <row r="61" spans="1:19" ht="34.5" thickBot="1" x14ac:dyDescent="0.3">
      <c r="A61" s="51" t="s">
        <v>36</v>
      </c>
      <c r="B61" s="89" t="s">
        <v>37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1"/>
      <c r="R61" s="64"/>
      <c r="S61" s="52"/>
    </row>
  </sheetData>
  <mergeCells count="97">
    <mergeCell ref="P51:P52"/>
    <mergeCell ref="P46:P47"/>
    <mergeCell ref="P9:P10"/>
    <mergeCell ref="A26:A32"/>
    <mergeCell ref="C21:F21"/>
    <mergeCell ref="C22:F22"/>
    <mergeCell ref="C23:F23"/>
    <mergeCell ref="C24:F24"/>
    <mergeCell ref="B38:F38"/>
    <mergeCell ref="B42:F42"/>
    <mergeCell ref="B43:F43"/>
    <mergeCell ref="B27:F27"/>
    <mergeCell ref="B28:F28"/>
    <mergeCell ref="B29:F29"/>
    <mergeCell ref="B30:F30"/>
    <mergeCell ref="A51:A55"/>
    <mergeCell ref="B4:O4"/>
    <mergeCell ref="P4:S5"/>
    <mergeCell ref="B5:O5"/>
    <mergeCell ref="G9:G10"/>
    <mergeCell ref="H9:H10"/>
    <mergeCell ref="I9:I10"/>
    <mergeCell ref="P6:S7"/>
    <mergeCell ref="B6:O6"/>
    <mergeCell ref="B7:O7"/>
    <mergeCell ref="A8:S8"/>
    <mergeCell ref="A9:A24"/>
    <mergeCell ref="M9:O9"/>
    <mergeCell ref="J9:L9"/>
    <mergeCell ref="C18:F18"/>
    <mergeCell ref="C19:F19"/>
    <mergeCell ref="A25:I25"/>
    <mergeCell ref="B9:B10"/>
    <mergeCell ref="C9:F10"/>
    <mergeCell ref="B31:F31"/>
    <mergeCell ref="B32:F32"/>
    <mergeCell ref="C20:F20"/>
    <mergeCell ref="B11:B14"/>
    <mergeCell ref="C11:F11"/>
    <mergeCell ref="B16:B19"/>
    <mergeCell ref="B20:B24"/>
    <mergeCell ref="C12:F12"/>
    <mergeCell ref="C13:F13"/>
    <mergeCell ref="C14:F14"/>
    <mergeCell ref="C15:F15"/>
    <mergeCell ref="C16:F16"/>
    <mergeCell ref="C17:F17"/>
    <mergeCell ref="P1:S1"/>
    <mergeCell ref="B2:O2"/>
    <mergeCell ref="P2:S3"/>
    <mergeCell ref="F3:H3"/>
    <mergeCell ref="I3:L3"/>
    <mergeCell ref="B1:O1"/>
    <mergeCell ref="B48:F48"/>
    <mergeCell ref="J48:L48"/>
    <mergeCell ref="M48:O48"/>
    <mergeCell ref="B26:F26"/>
    <mergeCell ref="A33:I33"/>
    <mergeCell ref="A34:A43"/>
    <mergeCell ref="B34:F34"/>
    <mergeCell ref="B41:F41"/>
    <mergeCell ref="A44:I44"/>
    <mergeCell ref="A45:I45"/>
    <mergeCell ref="A46:A50"/>
    <mergeCell ref="B46:F47"/>
    <mergeCell ref="G46:G47"/>
    <mergeCell ref="B35:F35"/>
    <mergeCell ref="B36:F36"/>
    <mergeCell ref="B37:F37"/>
    <mergeCell ref="J46:L46"/>
    <mergeCell ref="M46:O46"/>
    <mergeCell ref="J47:L47"/>
    <mergeCell ref="M47:O47"/>
    <mergeCell ref="J51:L51"/>
    <mergeCell ref="B49:F49"/>
    <mergeCell ref="B50:F50"/>
    <mergeCell ref="J50:L50"/>
    <mergeCell ref="M50:O50"/>
    <mergeCell ref="M51:O51"/>
    <mergeCell ref="B51:F52"/>
    <mergeCell ref="G51:G52"/>
    <mergeCell ref="M52:O52"/>
    <mergeCell ref="J52:L52"/>
    <mergeCell ref="A57:A60"/>
    <mergeCell ref="B58:R58"/>
    <mergeCell ref="B59:R59"/>
    <mergeCell ref="B60:R60"/>
    <mergeCell ref="M53:O53"/>
    <mergeCell ref="M54:O54"/>
    <mergeCell ref="B55:F55"/>
    <mergeCell ref="J55:L55"/>
    <mergeCell ref="M55:O55"/>
    <mergeCell ref="L56:R56"/>
    <mergeCell ref="B54:F54"/>
    <mergeCell ref="J54:L54"/>
    <mergeCell ref="B53:F53"/>
    <mergeCell ref="J53:L5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4 sem ead</vt:lpstr>
      <vt:lpstr>4 com ead</vt:lpstr>
      <vt:lpstr>3 sem ead</vt:lpstr>
      <vt:lpstr>3 com ead</vt:lpstr>
      <vt:lpstr>'3 sem ead'!Area_de_impressao</vt:lpstr>
      <vt:lpstr>'4 sem ead'!Area_de_impressao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HP</cp:lastModifiedBy>
  <cp:lastPrinted>2018-07-12T22:44:43Z</cp:lastPrinted>
  <dcterms:created xsi:type="dcterms:W3CDTF">2017-11-06T18:11:15Z</dcterms:created>
  <dcterms:modified xsi:type="dcterms:W3CDTF">2019-02-22T17:43:00Z</dcterms:modified>
</cp:coreProperties>
</file>